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KKonieckiewicz\Documents\IR\Raporty okresowe\Q1 2025\"/>
    </mc:Choice>
  </mc:AlternateContent>
  <xr:revisionPtr revIDLastSave="0" documentId="13_ncr:1_{5F389C2C-326A-4060-A826-2F086D1AA49D}" xr6:coauthVersionLast="47" xr6:coauthVersionMax="47" xr10:uidLastSave="{00000000-0000-0000-0000-000000000000}"/>
  <bookViews>
    <workbookView xWindow="-108" yWindow="-108" windowWidth="23256" windowHeight="14016" activeTab="1" xr2:uid="{A53B92C9-2A7C-4CF5-8BB5-666F6355D1AC}"/>
  </bookViews>
  <sheets>
    <sheet name="Menu" sheetId="8" r:id="rId1"/>
    <sheet name="Balance sheet" sheetId="2" r:id="rId2"/>
    <sheet name="P&amp;L" sheetId="3" r:id="rId3"/>
    <sheet name="Changes in capital" sheetId="5" r:id="rId4"/>
    <sheet name="Cash Flow" sheetId="4" r:id="rId5"/>
    <sheet name="Platforms" sheetId="12" r:id="rId6"/>
    <sheet name="Shares_Shareholders" sheetId="11" r:id="rId7"/>
  </sheets>
  <definedNames>
    <definedName name="_Toc88948726" localSheetId="0">Menu!$B$9</definedName>
    <definedName name="_Toc88948727" localSheetId="0">Menu!$B$10</definedName>
    <definedName name="_Toc88954350" localSheetId="0">Menu!$D$9</definedName>
    <definedName name="_Toc88954351" localSheetId="0">Menu!$D$10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11" l="1"/>
  <c r="H33" i="11"/>
  <c r="G33" i="11"/>
  <c r="M5" i="3" l="1"/>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 i="3"/>
  <c r="J44" i="4"/>
  <c r="Y44" i="4"/>
  <c r="W45" i="4"/>
  <c r="W44" i="4"/>
  <c r="Q45" i="4" l="1"/>
  <c r="Q44" i="4"/>
  <c r="Y6" i="4"/>
  <c r="Y7" i="4"/>
  <c r="Y8" i="4"/>
  <c r="Y9" i="4"/>
  <c r="Y10" i="4"/>
  <c r="Y11" i="4"/>
  <c r="Y12" i="4"/>
  <c r="Y13" i="4"/>
  <c r="Y14" i="4"/>
  <c r="Y15" i="4"/>
  <c r="Y16" i="4"/>
  <c r="Y17" i="4"/>
  <c r="Y19" i="4"/>
  <c r="Y20" i="4"/>
  <c r="Y21" i="4"/>
  <c r="Y22" i="4"/>
  <c r="Y23" i="4"/>
  <c r="Y24" i="4"/>
  <c r="Y25" i="4"/>
  <c r="Y26" i="4"/>
  <c r="Y27" i="4"/>
  <c r="Y28" i="4"/>
  <c r="Y29" i="4"/>
  <c r="Y30" i="4"/>
  <c r="Y31" i="4"/>
  <c r="Y33" i="4"/>
  <c r="Y34" i="4"/>
  <c r="Y35" i="4"/>
  <c r="Y36" i="4"/>
  <c r="Y37" i="4"/>
  <c r="Y38" i="4"/>
  <c r="Y39" i="4"/>
  <c r="Y40" i="4"/>
  <c r="Y41" i="4"/>
  <c r="Y42" i="4"/>
  <c r="Y43" i="4"/>
  <c r="Y46" i="4"/>
  <c r="Y5" i="4"/>
  <c r="D53" i="3" l="1"/>
  <c r="C53" i="3"/>
  <c r="D54" i="3"/>
  <c r="C54" i="3"/>
  <c r="D51" i="3"/>
  <c r="D55" i="3" s="1"/>
  <c r="C51" i="3"/>
  <c r="C55" i="3" s="1"/>
  <c r="M33" i="2" l="1"/>
  <c r="C17" i="5"/>
</calcChain>
</file>

<file path=xl/sharedStrings.xml><?xml version="1.0" encoding="utf-8"?>
<sst xmlns="http://schemas.openxmlformats.org/spreadsheetml/2006/main" count="886" uniqueCount="639">
  <si>
    <t>(PLN)</t>
  </si>
  <si>
    <t>AKTYWA RAZEM</t>
  </si>
  <si>
    <t>(in PLN)</t>
  </si>
  <si>
    <t>01.10. - 31.12.</t>
  </si>
  <si>
    <t>01.07. - 30.09.</t>
  </si>
  <si>
    <t>01.04. - 30.06.</t>
  </si>
  <si>
    <t>01.01. - 31.03.</t>
  </si>
  <si>
    <t>01.01. - 31.12.</t>
  </si>
  <si>
    <t>Q3 2021</t>
  </si>
  <si>
    <t>Q2 2021</t>
  </si>
  <si>
    <t>Q1 2021</t>
  </si>
  <si>
    <t>Q4 2020</t>
  </si>
  <si>
    <t>Q3 2020</t>
  </si>
  <si>
    <t>Q2 2020</t>
  </si>
  <si>
    <t>Q1 2020</t>
  </si>
  <si>
    <t>A. Przepływy środków pieniężnych z działalności operacyjnej</t>
  </si>
  <si>
    <t xml:space="preserve">   I. Zysk / Strata netto</t>
  </si>
  <si>
    <t xml:space="preserve">   II. Korekty razem </t>
  </si>
  <si>
    <t xml:space="preserve">   III. Przepływy pieniężne netto z działalności operacyjnej (I+II)</t>
  </si>
  <si>
    <t>B. Przepływy środków pieniężnych z działalności inwestycyjnej</t>
  </si>
  <si>
    <t xml:space="preserve">   I. Wpływy</t>
  </si>
  <si>
    <t xml:space="preserve">   II. Wydatki</t>
  </si>
  <si>
    <t xml:space="preserve">   III. Przepływy pieniężne netto z działalności inwestycyjnej (I-II)</t>
  </si>
  <si>
    <t>C. Przepływy środków pieniężnych z działalności finansowej</t>
  </si>
  <si>
    <t>D. Przepływy pieniężne netto razem (A.III+B.III+C.III)</t>
  </si>
  <si>
    <t>E. Bilansowa zmiana stanu środków pieniężnych, w tym:</t>
  </si>
  <si>
    <t xml:space="preserve">    - zmiana stanu środków pieniężnych z tytułu różnic kursowych</t>
  </si>
  <si>
    <t>F. Środki pieniężne na początek okresu</t>
  </si>
  <si>
    <t>G. Środki pieniężne na koniec okresu (F+D), w tym</t>
  </si>
  <si>
    <t xml:space="preserve">    - o ograniczonej możliwości dysponowania</t>
  </si>
  <si>
    <t>A. Cash flows from operating activities</t>
  </si>
  <si>
    <t xml:space="preserve">   I. Net profit / loss</t>
  </si>
  <si>
    <t xml:space="preserve">   II. Total adjustments </t>
  </si>
  <si>
    <t xml:space="preserve">   III. Net cash flows from operating activities (I+II)</t>
  </si>
  <si>
    <t>B. Cash flows from investing activities</t>
  </si>
  <si>
    <t xml:space="preserve">   I. Inflows</t>
  </si>
  <si>
    <t xml:space="preserve">   II. Outflows</t>
  </si>
  <si>
    <t xml:space="preserve">   III. Net cash flows from investment activities (I-II)</t>
  </si>
  <si>
    <t>C. Cash flows from financial activities</t>
  </si>
  <si>
    <t>D. Total net cash flows (A.III+B.III+C.III)</t>
  </si>
  <si>
    <t>E. Balance sheet change in cash, including:</t>
  </si>
  <si>
    <t xml:space="preserve">    - change in cash due to exchange rate differences</t>
  </si>
  <si>
    <t>F. Cash opening balance</t>
  </si>
  <si>
    <t>G. Cash closing balance (F+D), including:</t>
  </si>
  <si>
    <t xml:space="preserve">    - of limited disposability</t>
  </si>
  <si>
    <t>8. Change in short-term liabilities excluding credits and loans</t>
  </si>
  <si>
    <t>1. Nabycie wartości niematerialnych i prawnych oraz rzeczowych aktywów trwałych</t>
  </si>
  <si>
    <t>I. Net revenues from sales and equivalent, including revenues:</t>
  </si>
  <si>
    <t xml:space="preserve">     - from related parties</t>
  </si>
  <si>
    <t>II. Operating expenses</t>
  </si>
  <si>
    <t xml:space="preserve">    1. Amortisation and depreciation</t>
  </si>
  <si>
    <t xml:space="preserve">    2. Consumption of materials and energy</t>
  </si>
  <si>
    <t xml:space="preserve">    3. External services</t>
  </si>
  <si>
    <t xml:space="preserve">    4. Taxes and charges, including:</t>
  </si>
  <si>
    <t xml:space="preserve">         - excise duty</t>
  </si>
  <si>
    <t xml:space="preserve">    5. Payroll</t>
  </si>
  <si>
    <t xml:space="preserve">        - pension</t>
  </si>
  <si>
    <t xml:space="preserve">    7. Other costs by type</t>
  </si>
  <si>
    <t xml:space="preserve">    8. Value of goods and materials sold</t>
  </si>
  <si>
    <t>III. Profit (loss) on sales (I-II)</t>
  </si>
  <si>
    <t>IV. Other operating revenues</t>
  </si>
  <si>
    <t>V. Other operating expenses</t>
  </si>
  <si>
    <t xml:space="preserve">    1. Loss on disposal of non-financial fixed assets</t>
  </si>
  <si>
    <t xml:space="preserve">    2. Revaluation of non-financial assets</t>
  </si>
  <si>
    <t xml:space="preserve">    3. Other operating expenses</t>
  </si>
  <si>
    <t>VI. Profit (loss) on operating activities (III+IV-V)</t>
  </si>
  <si>
    <t>VII. Financial revenues</t>
  </si>
  <si>
    <t xml:space="preserve">    1. Dividends and profit-sharing</t>
  </si>
  <si>
    <t xml:space="preserve">    2. Interest, including:</t>
  </si>
  <si>
    <t xml:space="preserve">    3. Gain on disposal of financial assets</t>
  </si>
  <si>
    <t xml:space="preserve">    4. Revaluation of financial assets</t>
  </si>
  <si>
    <t xml:space="preserve">    5. Other</t>
  </si>
  <si>
    <t>VIII. Financial expenses</t>
  </si>
  <si>
    <t xml:space="preserve">    1. Interest, including:</t>
  </si>
  <si>
    <t xml:space="preserve">         - for related parties</t>
  </si>
  <si>
    <t xml:space="preserve">    2. Loss on disposal of financial assets, including:</t>
  </si>
  <si>
    <t xml:space="preserve">         - in related parties</t>
  </si>
  <si>
    <t xml:space="preserve">    3. Revaluation of financial assets</t>
  </si>
  <si>
    <t xml:space="preserve">    4. Other</t>
  </si>
  <si>
    <t>IX. Gross profit (loss) (VI+VII-VIII)</t>
  </si>
  <si>
    <t>X. Income tax</t>
  </si>
  <si>
    <t xml:space="preserve">    1. Current tax</t>
  </si>
  <si>
    <t xml:space="preserve">    2. Deferred tax</t>
  </si>
  <si>
    <t>XI. Other statutory reductions in profit (increases in loss)</t>
  </si>
  <si>
    <t>XII. Net profit (loss) (IX-X-XI)</t>
  </si>
  <si>
    <t>Net revenues from sales of products</t>
  </si>
  <si>
    <t>6. Social security and other benefits, including:</t>
  </si>
  <si>
    <t>1. Gain on disposal of non-financial fixed assets</t>
  </si>
  <si>
    <t>3. Revaluation of non-financial assets</t>
  </si>
  <si>
    <t xml:space="preserve">AKTYWA </t>
  </si>
  <si>
    <t>I. Aktywa trwałe</t>
  </si>
  <si>
    <t>   1. Wartości niematerialne i prawne</t>
  </si>
  <si>
    <t>   1.1 koszty zakończonych prac rozwojowych </t>
  </si>
  <si>
    <t>   1.2 inne wartości niematerialne i prawne</t>
  </si>
  <si>
    <t>   2. Rzeczowe aktywa trwałe</t>
  </si>
  <si>
    <t>      2.1 środki trwałe</t>
  </si>
  <si>
    <t>      2.2 zaliczki na środki trwałe w budowie</t>
  </si>
  <si>
    <t>   3. Należności długoterminowe</t>
  </si>
  <si>
    <t>   4. Inwestycje długoterminowe</t>
  </si>
  <si>
    <t>   5. Długoterminowe rozliczenia międzyokresowe</t>
  </si>
  <si>
    <t>      5.1. Aktywa z tytułu odroczonego podatku dochodowego</t>
  </si>
  <si>
    <t>      5.2. Inne rozliczenia międzyokresowe</t>
  </si>
  <si>
    <t>II. Aktywa obrotowe</t>
  </si>
  <si>
    <t>   1. Zapasy</t>
  </si>
  <si>
    <t>   2. Należności krótkoterminowe</t>
  </si>
  <si>
    <t>      2.1. Od jednostek powiązanych</t>
  </si>
  <si>
    <t>      2.3. Od pozostałych jednostek</t>
  </si>
  <si>
    <t>        a) z tytułu dostaw i usług</t>
  </si>
  <si>
    <t xml:space="preserve">            - do 12 miesięcy</t>
  </si>
  <si>
    <t xml:space="preserve">            - powyżej 12 miesięcy</t>
  </si>
  <si>
    <t>        c) inne</t>
  </si>
  <si>
    <t>        d) dochodzone na drodze sądowej</t>
  </si>
  <si>
    <t>    3. Inwestycje krótkoterminowe</t>
  </si>
  <si>
    <t>      3.1. Krótkoterminowe aktywa finansowe</t>
  </si>
  <si>
    <t>        a) w jednostkach powiązanych</t>
  </si>
  <si>
    <t>        b) w pozostałych jednostkach</t>
  </si>
  <si>
    <t>        c) środki pieniężne i inne aktywa pieniężne</t>
  </si>
  <si>
    <t>          - środki pieniężne w kasie i na rachunkach</t>
  </si>
  <si>
    <t xml:space="preserve">          - inne środki pieniężne</t>
  </si>
  <si>
    <t>      3.2. Inne inwestycje krótkoterminowe</t>
  </si>
  <si>
    <t>    4. Krótkoterminowe rozliczenia międzyokresowe</t>
  </si>
  <si>
    <t>III. Należne wpłaty na kapitał (fundusz) podstawowy</t>
  </si>
  <si>
    <t>IV. Udziały (akcje) własne</t>
  </si>
  <si>
    <t xml:space="preserve">PASYWA </t>
  </si>
  <si>
    <t>I. Kapitał własny</t>
  </si>
  <si>
    <t>    1. Kapitał zakładowy</t>
  </si>
  <si>
    <t>    2. Kapitał zapasowy</t>
  </si>
  <si>
    <t>    3. Kapitał z aktualizacji wyceny</t>
  </si>
  <si>
    <t>    4. Pozostałe kapitały rezerwowe</t>
  </si>
  <si>
    <t>       4.1 Tworzone zgodnie z statutem spółki</t>
  </si>
  <si>
    <t>       4.2 Tworzone z związku płatnościami w formie   akcji</t>
  </si>
  <si>
    <t>    5. Zysk (strata) z lat ubiegłych</t>
  </si>
  <si>
    <t>    6. Zysk (strata) netto</t>
  </si>
  <si>
    <t>II. Zobowiązania i rezerwy na zobowiązania</t>
  </si>
  <si>
    <t>    1. Rezerwy na zobowiązania</t>
  </si>
  <si>
    <t>       1.1. Rezerwa z tytułu odroczonego podatku dochodowego</t>
  </si>
  <si>
    <t>          a) długoterminowa</t>
  </si>
  <si>
    <t>          b) krótkoterminowa</t>
  </si>
  <si>
    <t>       1.3. Pozostałe rezerwy</t>
  </si>
  <si>
    <t>          a) długoterminowe</t>
  </si>
  <si>
    <t>          b) krótkoterminowe</t>
  </si>
  <si>
    <t>    2. Zobowiązania długoterminowe</t>
  </si>
  <si>
    <t>      2.1. Wobec jednostek powiązanych</t>
  </si>
  <si>
    <t>      2.2. Wobec pozostałych jednostek, w których jednostka posiada zaangażowanie w kapitale</t>
  </si>
  <si>
    <t>      2.3. Wobec pozostałych jednostek</t>
  </si>
  <si>
    <t>          a) kredyty i pożyczki</t>
  </si>
  <si>
    <t>          b) z tytułu emisji dłużnych papierów wartościowych</t>
  </si>
  <si>
    <t>          c) inne zobowiązania finansowe</t>
  </si>
  <si>
    <t>          d) zobowiązania wekslowe</t>
  </si>
  <si>
    <t>          e) inne</t>
  </si>
  <si>
    <t>    3. Zobowiązania krótkoterminowe</t>
  </si>
  <si>
    <t>      3.1. Zobowiązania wobec jednostek powiązanych</t>
  </si>
  <si>
    <t>      3.2. Zobowiązania wobec pozostałych jednostek, w których jednostka posiada zaangażowanie w kapitale</t>
  </si>
  <si>
    <t>      3.3. Zobowiązania wobec pozostałych jednostek</t>
  </si>
  <si>
    <t>         b) z tytułu emisji dłużnych papierów wartościowych</t>
  </si>
  <si>
    <t>          d) z tytułu dostaw i usług</t>
  </si>
  <si>
    <t xml:space="preserve">              - do 12 miesięcy</t>
  </si>
  <si>
    <t xml:space="preserve">              - powyżej 12 miesięcy</t>
  </si>
  <si>
    <t>          e) zaliczki otrzymane na dostawy i usługi</t>
  </si>
  <si>
    <t>          f) zobowiązania wekslowe</t>
  </si>
  <si>
    <t>          h) z tytułu wynagrodzeń</t>
  </si>
  <si>
    <t>          i) inne</t>
  </si>
  <si>
    <t>      3.4. Fundusze specjalne</t>
  </si>
  <si>
    <t>    4. Rozliczenia międzyokresowe</t>
  </si>
  <si>
    <t>      4.1. Ujemna wartość firmy</t>
  </si>
  <si>
    <t>      4.2. Inne rozliczenia międzyokresowe</t>
  </si>
  <si>
    <t>PASYWA RAZEM </t>
  </si>
  <si>
    <t xml:space="preserve">ASSETS </t>
  </si>
  <si>
    <t>I. Fixed assets</t>
  </si>
  <si>
    <t xml:space="preserve">   1. Intangible assets</t>
  </si>
  <si>
    <t xml:space="preserve">   1.1 R&amp;D expenses </t>
  </si>
  <si>
    <t xml:space="preserve">   1.2 other intangible assets</t>
  </si>
  <si>
    <t xml:space="preserve">   2. Tangible fixed assets</t>
  </si>
  <si>
    <t xml:space="preserve">      2.1. other tangible fixed assets</t>
  </si>
  <si>
    <t xml:space="preserve">      2.2. advances for tangible fixed assets under construction</t>
  </si>
  <si>
    <t xml:space="preserve">   3. Long-term receivables</t>
  </si>
  <si>
    <t xml:space="preserve">   4. Long-term investments</t>
  </si>
  <si>
    <t xml:space="preserve">   5. Long-term prepayments</t>
  </si>
  <si>
    <t xml:space="preserve">      5.1. Deferred tax assets</t>
  </si>
  <si>
    <t xml:space="preserve">      5.2. Other accruals</t>
  </si>
  <si>
    <t>II. Current asstes</t>
  </si>
  <si>
    <t xml:space="preserve">   1. Inventory</t>
  </si>
  <si>
    <t xml:space="preserve">   2. Short-term receivables</t>
  </si>
  <si>
    <t xml:space="preserve">      2.1. From related parties</t>
  </si>
  <si>
    <t xml:space="preserve">      2.3. From other entities</t>
  </si>
  <si>
    <t xml:space="preserve">        a) trade receivables</t>
  </si>
  <si>
    <t xml:space="preserve">            - up to 12 months</t>
  </si>
  <si>
    <t xml:space="preserve">            - over 12 months</t>
  </si>
  <si>
    <t xml:space="preserve">        c) other</t>
  </si>
  <si>
    <t xml:space="preserve">        d) claimed at court</t>
  </si>
  <si>
    <t xml:space="preserve">    3. Short-term investments</t>
  </si>
  <si>
    <t xml:space="preserve">      3.1. Short-term financial assets</t>
  </si>
  <si>
    <t xml:space="preserve">        a) in related parties</t>
  </si>
  <si>
    <t xml:space="preserve">        b) in other entities</t>
  </si>
  <si>
    <t xml:space="preserve">        c) cash and cash equivalents</t>
  </si>
  <si>
    <t xml:space="preserve">          - cash at hand and at bank</t>
  </si>
  <si>
    <t xml:space="preserve">          - other cash</t>
  </si>
  <si>
    <t xml:space="preserve">      3.2. Other short-term investments</t>
  </si>
  <si>
    <t xml:space="preserve">    4. Short-term prepayments</t>
  </si>
  <si>
    <t>III. Called up share capital not paid</t>
  </si>
  <si>
    <t>IV. Own shares (stocks)</t>
  </si>
  <si>
    <t>TOTAL ASSETS</t>
  </si>
  <si>
    <t xml:space="preserve">      2.2. From other entities where the issuer has an interest in the capital</t>
  </si>
  <si>
    <t xml:space="preserve">        b) receivables from tax, subsidy, customs, social security and other benefits</t>
  </si>
  <si>
    <t>LIABILITIES</t>
  </si>
  <si>
    <t>I. Equity</t>
  </si>
  <si>
    <t xml:space="preserve">    1. Share capital</t>
  </si>
  <si>
    <t xml:space="preserve">    2. Supplementary capital</t>
  </si>
  <si>
    <t xml:space="preserve">    3. Revaluation reserve</t>
  </si>
  <si>
    <t xml:space="preserve">    4. Other reserves</t>
  </si>
  <si>
    <t xml:space="preserve">    5. Accumulated profit (loss) from previous years</t>
  </si>
  <si>
    <t xml:space="preserve">    6. Net profit (loss)</t>
  </si>
  <si>
    <t>II. Liabilities and provisions for liabilities</t>
  </si>
  <si>
    <t xml:space="preserve">    1. Provisions for liabilities</t>
  </si>
  <si>
    <t xml:space="preserve">       1.1. Deferred tax liability</t>
  </si>
  <si>
    <t xml:space="preserve">       1.2. Provision for retirement and similar benefits</t>
  </si>
  <si>
    <t xml:space="preserve">          a) long-term</t>
  </si>
  <si>
    <t xml:space="preserve">          b) short-term</t>
  </si>
  <si>
    <t xml:space="preserve">       1.3. Other provisions</t>
  </si>
  <si>
    <t xml:space="preserve">    2. Long-term liabilities</t>
  </si>
  <si>
    <t xml:space="preserve">      2.1. To related parties</t>
  </si>
  <si>
    <t xml:space="preserve">      2.2. To other entities in which the entity has an equity interest</t>
  </si>
  <si>
    <t xml:space="preserve">      2.3. To other entities</t>
  </si>
  <si>
    <t xml:space="preserve">          a) credits and loans</t>
  </si>
  <si>
    <t xml:space="preserve">          b) arising from issuance of debt securities</t>
  </si>
  <si>
    <t xml:space="preserve">          c) other financial liabilities</t>
  </si>
  <si>
    <t xml:space="preserve">          d) bill of exchange liabilities</t>
  </si>
  <si>
    <t xml:space="preserve">          e) other</t>
  </si>
  <si>
    <t xml:space="preserve">    3. Short-term liabilities</t>
  </si>
  <si>
    <t xml:space="preserve">      3.1. Liabilities to related parties</t>
  </si>
  <si>
    <t xml:space="preserve">      3.3. Liabilities to other entities</t>
  </si>
  <si>
    <t xml:space="preserve">        b) arising from issuance of debt securities</t>
  </si>
  <si>
    <t xml:space="preserve">          d) trade liabilities</t>
  </si>
  <si>
    <t xml:space="preserve">              - up to 12 months</t>
  </si>
  <si>
    <t xml:space="preserve">              - over 12 months</t>
  </si>
  <si>
    <t xml:space="preserve">          e) received prepayments for deliveries and services</t>
  </si>
  <si>
    <t xml:space="preserve">          f) bill of exchange liabilities</t>
  </si>
  <si>
    <t xml:space="preserve">          h) payroll liabilities</t>
  </si>
  <si>
    <t xml:space="preserve">          i) other</t>
  </si>
  <si>
    <t xml:space="preserve">      3.4. Special funds</t>
  </si>
  <si>
    <t xml:space="preserve">    4. Accruals</t>
  </si>
  <si>
    <t xml:space="preserve">      4.1. Negative goodwill</t>
  </si>
  <si>
    <t xml:space="preserve">      4.2. Other accruals</t>
  </si>
  <si>
    <t>TOTAL LIABILITIES</t>
  </si>
  <si>
    <t>       1.2. Rezerwa na świadczenia emerytalne i podobne</t>
  </si>
  <si>
    <t xml:space="preserve">      3.2. Liabilities to other entities in which the entity has an interest in capital</t>
  </si>
  <si>
    <t>Book value (in PLN)</t>
  </si>
  <si>
    <t>Number of ordinary shares</t>
  </si>
  <si>
    <t>Book value per share (in PLN)</t>
  </si>
  <si>
    <t>Diluted number of ordinary shares</t>
  </si>
  <si>
    <t>Diluted book value per share (in PLN)</t>
  </si>
  <si>
    <t>Wartość księgowa (PLN)</t>
  </si>
  <si>
    <t>Liczba akcji zwykłych</t>
  </si>
  <si>
    <t>Wartość księgowa na jedną akcję (PLN)</t>
  </si>
  <si>
    <t>Rozwodniona liczba akcji zwykłych</t>
  </si>
  <si>
    <t>Rozwodniona wartość księgowa na jedną akcję (PLN)</t>
  </si>
  <si>
    <t>g) z tytułu podatków, ceł, ubezpieczeń społecznych i zdrowotnych oraz innych tytułów publicznoprawnych</t>
  </si>
  <si>
    <t>g) tax, customs, insurance and other liabilities</t>
  </si>
  <si>
    <t>a) land (including right to perpetual usufruct)</t>
  </si>
  <si>
    <t>PL</t>
  </si>
  <si>
    <t>EN</t>
  </si>
  <si>
    <t>Bilans</t>
  </si>
  <si>
    <t>Balance Sheet</t>
  </si>
  <si>
    <t>7. Odpisy z zysku netto w ciągu roku obrotowego (wielkość ujemna)</t>
  </si>
  <si>
    <t>7. Write-off on net profit during the financial year (negative value)</t>
  </si>
  <si>
    <t>III. Przepływy pieniężne netto z działalności finansowej (I-II)</t>
  </si>
  <si>
    <t>III.   Net cash flows from financial activities (I-II)</t>
  </si>
  <si>
    <t>I. Kapitał (fundusz) własny na początek okresu (BO)</t>
  </si>
  <si>
    <t xml:space="preserve">   a) zmiany przyjętych zasad (polityki) rachunkowości</t>
  </si>
  <si>
    <t xml:space="preserve">   b) korekty błędów</t>
  </si>
  <si>
    <t xml:space="preserve">     1.1. Zmiany kapitału zakładowego</t>
  </si>
  <si>
    <t xml:space="preserve">       a) zwiększenie (z tytułu)</t>
  </si>
  <si>
    <t xml:space="preserve">       b) zmniejszenia (z tytułu)</t>
  </si>
  <si>
    <t xml:space="preserve">     1.2. Kapitał zakładowy na koniec okresu</t>
  </si>
  <si>
    <t xml:space="preserve">   a) korekty błędów</t>
  </si>
  <si>
    <t xml:space="preserve">     2.2. Zmiany kapitału zapasowego</t>
  </si>
  <si>
    <t xml:space="preserve">          - emisji akcji powyżej wartości nominalnej</t>
  </si>
  <si>
    <t xml:space="preserve">          - podziału zysku (ustawowo)</t>
  </si>
  <si>
    <t xml:space="preserve">           - pokrycia straty</t>
  </si>
  <si>
    <t xml:space="preserve">      2.3. Kapitał zapasowy na koniec okresu</t>
  </si>
  <si>
    <t xml:space="preserve">   3. Kapitał z aktualizacji wyceny na początek okresu</t>
  </si>
  <si>
    <t xml:space="preserve">      3.1. Zmiany kapitału z aktualizacji wyceny</t>
  </si>
  <si>
    <t xml:space="preserve">      3.2. Kapitał z aktualizacji wyceny na koniec okresu</t>
  </si>
  <si>
    <t xml:space="preserve">   4. Pozostałe kapitały rezerwowe na początek okresu</t>
  </si>
  <si>
    <t xml:space="preserve">      4.1. Zmiany pozostałych kapitałów rezerwowych</t>
  </si>
  <si>
    <t xml:space="preserve">           - podziału zysku</t>
  </si>
  <si>
    <t xml:space="preserve">           - płatności w formie akcji</t>
  </si>
  <si>
    <t xml:space="preserve">      4.2. Pozostałe kapitały rezerwowe na koniec okresu</t>
  </si>
  <si>
    <t xml:space="preserve">   5. Zysk (strata) z lat ubiegłych na początek okresu</t>
  </si>
  <si>
    <t xml:space="preserve">      5.1. Zysk z lat ubiegłych na początek okresu</t>
  </si>
  <si>
    <t xml:space="preserve">       a) zmiany przyjętych zasad (polityki) rachunkowości</t>
  </si>
  <si>
    <t xml:space="preserve">       b) korekty błędów</t>
  </si>
  <si>
    <t xml:space="preserve">       a) zwiększenia (z tytułu)</t>
  </si>
  <si>
    <t xml:space="preserve">            – niepodzielony wynik finansowy</t>
  </si>
  <si>
    <t xml:space="preserve">           – podziału zysku z lat ubiegłych</t>
  </si>
  <si>
    <t xml:space="preserve">      5.3. Zysk z lat ubiegłych na koniec okresu</t>
  </si>
  <si>
    <t xml:space="preserve">      5.4. Strata z lat ubiegłych na początek okresu</t>
  </si>
  <si>
    <t xml:space="preserve">      5.5. Strata z lat ubiegłych na początek okresu po korektach</t>
  </si>
  <si>
    <t xml:space="preserve">      5.6. Strata z lat ubiegłych na koniec okresu</t>
  </si>
  <si>
    <t xml:space="preserve">      5.7. Zysk (strata) z lat ubiegłych na koniec okresu</t>
  </si>
  <si>
    <t xml:space="preserve">  6. Wynik netto</t>
  </si>
  <si>
    <t xml:space="preserve">    a) zysk netto</t>
  </si>
  <si>
    <t xml:space="preserve">    b) strata netto</t>
  </si>
  <si>
    <t xml:space="preserve">    c) odpisy z zysku</t>
  </si>
  <si>
    <t>III. Kapitał własny na koniec okresu (BZ)</t>
  </si>
  <si>
    <t>IV. Kapitał własny, po uwzględnieniu proponowanego podziału zysku (pokrycia straty)</t>
  </si>
  <si>
    <t>I. Opening balance of equity</t>
  </si>
  <si>
    <t xml:space="preserve">   a) changes to the adopted accounting principles (policy)</t>
  </si>
  <si>
    <t xml:space="preserve">   b) adjustment of errors</t>
  </si>
  <si>
    <t>II. Opening balance of equity after adjustments</t>
  </si>
  <si>
    <t xml:space="preserve">     1.1. Changes in the share capital</t>
  </si>
  <si>
    <t xml:space="preserve">       a) increase (due to)</t>
  </si>
  <si>
    <t xml:space="preserve">       b) decrease (due to)</t>
  </si>
  <si>
    <t xml:space="preserve">     1.2. Closing balance of share capital</t>
  </si>
  <si>
    <t xml:space="preserve">   a) adjustments of errors</t>
  </si>
  <si>
    <t xml:space="preserve">     2.2. Changes in supplementary capital</t>
  </si>
  <si>
    <t xml:space="preserve">            - share issues above par</t>
  </si>
  <si>
    <t xml:space="preserve">            - profit distribution (statutory)</t>
  </si>
  <si>
    <t xml:space="preserve">            - loss coverage</t>
  </si>
  <si>
    <t xml:space="preserve">      2.3. Closing balance of supplementary capital</t>
  </si>
  <si>
    <t xml:space="preserve">   3. Opening balance of revaluation reserve</t>
  </si>
  <si>
    <t xml:space="preserve">      3.1. Changes in revaluation reserve</t>
  </si>
  <si>
    <t xml:space="preserve">      3.2. Closing balance of revaluation reserve</t>
  </si>
  <si>
    <t xml:space="preserve">   4. Opening balance of other reserves</t>
  </si>
  <si>
    <t xml:space="preserve">      4.1. Changes in other reserves</t>
  </si>
  <si>
    <t xml:space="preserve">          - profit distribution</t>
  </si>
  <si>
    <t xml:space="preserve">          - share-based payment</t>
  </si>
  <si>
    <t xml:space="preserve">      4.2. Closing balance of other reserves</t>
  </si>
  <si>
    <t xml:space="preserve">   5. Opening balance of previous years' profit (loss)</t>
  </si>
  <si>
    <t xml:space="preserve">      5.1. Opening balance of previous years' profit</t>
  </si>
  <si>
    <t xml:space="preserve">       a) changes to the adopted accounting principles (policy)</t>
  </si>
  <si>
    <t xml:space="preserve">       b) adjustment of errors</t>
  </si>
  <si>
    <t xml:space="preserve">        - undistributed profit</t>
  </si>
  <si>
    <t xml:space="preserve">        - profit distribution from previous years</t>
  </si>
  <si>
    <t xml:space="preserve">      5.3. Closing balance of previous years' profit</t>
  </si>
  <si>
    <t xml:space="preserve">      5.4. Opening balance of previous years' loss</t>
  </si>
  <si>
    <t xml:space="preserve">      5.5. Opening balance of previous years' loss after adjustments</t>
  </si>
  <si>
    <t xml:space="preserve">      5.6. Closing balance of previous years' loss</t>
  </si>
  <si>
    <t xml:space="preserve">      5.7. Closing balance of previous years' profit (loss)</t>
  </si>
  <si>
    <t xml:space="preserve">  6. Net result</t>
  </si>
  <si>
    <t xml:space="preserve">    a) net profit</t>
  </si>
  <si>
    <t xml:space="preserve">    b) net loss</t>
  </si>
  <si>
    <t xml:space="preserve">    c) write-offs from profit</t>
  </si>
  <si>
    <t>III. Closing balance of equity</t>
  </si>
  <si>
    <t>IV. Equity including proposed profit distribution (loss coverage)</t>
  </si>
  <si>
    <t>II. Kapitał własny na początek okresu (BO) po korektach</t>
  </si>
  <si>
    <t>2.1. Opening balance of supplementary capital after adjustments</t>
  </si>
  <si>
    <t>2.1. Kapitał zapasowy na początek okresu po korektach</t>
  </si>
  <si>
    <t>1. Kapitał (fundusz) podstawowy na początek okresu</t>
  </si>
  <si>
    <t>2. Opening balance of supplementary capital</t>
  </si>
  <si>
    <t>2. Kapitał zapasowy na początek okresu</t>
  </si>
  <si>
    <t>- profit distribution (over the statutorily required minimum value)</t>
  </si>
  <si>
    <t>- podziału zysku (ponad wymaganą ustawowo minimalną wartość)</t>
  </si>
  <si>
    <t xml:space="preserve">5.2. Opening balance of previous years' profit after adjustments                                                                              </t>
  </si>
  <si>
    <t xml:space="preserve">5.2. Zysk z lat ubiegłych na początek okresu po korektach                                                                              </t>
  </si>
  <si>
    <t>Zestawienie zmian w kapitale własnym</t>
  </si>
  <si>
    <t>Rachunek przepływów pieniężnych</t>
  </si>
  <si>
    <t>Rachunek zysków i strat (wariant porównawczy)</t>
  </si>
  <si>
    <t>Profit and loss account (comparative variant)</t>
  </si>
  <si>
    <t xml:space="preserve">Statement Of Changes In Equity </t>
  </si>
  <si>
    <t>Cash Flow Statement</t>
  </si>
  <si>
    <t>a) grunty (w tym prawo użytkowania wieczystego gruntu)</t>
  </si>
  <si>
    <t>b) budynki, lokale, prawa do lokali i obiekty inżynierii lądowej i wodnej</t>
  </si>
  <si>
    <t>c) urządzenia techniczne i maszyny</t>
  </si>
  <si>
    <t>d) środki transportu</t>
  </si>
  <si>
    <t>e) inne środki trwałe</t>
  </si>
  <si>
    <t>b) z tytułu podatków, dotacji, ceł, ubezpieczeń społecznych i zdrowotnych oraz innych tytułów publicznoprawnych</t>
  </si>
  <si>
    <t>4.1 Created in accordance with the company's articles of association</t>
  </si>
  <si>
    <t>4.2 Created in connection with share-based payments</t>
  </si>
  <si>
    <t>I. Przychody netto ze sprzedaży i zrównane z nimi, w tym:</t>
  </si>
  <si>
    <t>II. Koszty działalności operacyjnej</t>
  </si>
  <si>
    <t>    1. Amortyzacja</t>
  </si>
  <si>
    <t>    2. Zużycie materiałów i energii</t>
  </si>
  <si>
    <t>    3. Usługi obce</t>
  </si>
  <si>
    <t>    4. Podatki i opłaty, w tym:</t>
  </si>
  <si>
    <t>    5. Wynagrodzenia</t>
  </si>
  <si>
    <t>    6. Ubezpieczenia społeczne i inne świadczenia, w tym:</t>
  </si>
  <si>
    <t>    7. Pozostałe koszty rodzajowe</t>
  </si>
  <si>
    <t>    8. Wartość sprzedanych towarów i materiałów</t>
  </si>
  <si>
    <t>III. Zysk (strata) ze sprzedaży (I–II)</t>
  </si>
  <si>
    <t>IV. Pozostałe przychody operacyjne</t>
  </si>
  <si>
    <t>    1. Zysk z tytułu rozchodu niefinansowych aktywów trwałych</t>
  </si>
  <si>
    <t>    2. Dotacje</t>
  </si>
  <si>
    <t>    3. Aktualizacja wartości aktywów niefinansowych</t>
  </si>
  <si>
    <t>    4. Inne przychody operacyjne</t>
  </si>
  <si>
    <t>V. Pozostałe koszty operacyjne</t>
  </si>
  <si>
    <t>    1. Strata z tytułu rozchodu niefinansowych aktywów trwałych</t>
  </si>
  <si>
    <t>    2. Aktualizacja wartości aktywów niefinansowych</t>
  </si>
  <si>
    <t>    3. Inne koszty operacyjne</t>
  </si>
  <si>
    <t>VI. Zysk (strata) z działalności operacyjnej (III+IV–V)</t>
  </si>
  <si>
    <t>VII. Przychody finansowe</t>
  </si>
  <si>
    <t>    1. Dywidendy i udziały w zyskach</t>
  </si>
  <si>
    <t>    2. Odsetki, w tym:</t>
  </si>
  <si>
    <t>     - od jednostek powiązanych</t>
  </si>
  <si>
    <t>    3. Zysk z tytułu rozchodu aktywów finansowych</t>
  </si>
  <si>
    <t>    4. Aktualizacja wartości aktywów finansowych</t>
  </si>
  <si>
    <t>    5. Inne</t>
  </si>
  <si>
    <t>VIII. Koszty finansowe</t>
  </si>
  <si>
    <t>    1. Odsetki, w tym:</t>
  </si>
  <si>
    <t>    2. Strata z tytułu rozchodu aktywów finansowych, w tym:</t>
  </si>
  <si>
    <t>    3. Aktualizacja wartości aktywów finansowych</t>
  </si>
  <si>
    <t>    4. Inne</t>
  </si>
  <si>
    <t>IX. Zysk (strata) brutto (VI+VII-VIII)</t>
  </si>
  <si>
    <t>X. Podatek dochodowy</t>
  </si>
  <si>
    <t xml:space="preserve">    1. Część bieżąca</t>
  </si>
  <si>
    <t xml:space="preserve">    2. Część odroczona</t>
  </si>
  <si>
    <t>XII. Zysk (strata) netto (IX-X-XI)</t>
  </si>
  <si>
    <t xml:space="preserve">This document has been prepared for informational purposes only.
The official source of financial data and information about the Company are periodic reports. </t>
  </si>
  <si>
    <t>        - od jednostek powiązanych</t>
  </si>
  <si>
    <t>        - podatek akcyzowy</t>
  </si>
  <si>
    <t>        - emerytalne</t>
  </si>
  <si>
    <t>        - dla jednostek powiązanych</t>
  </si>
  <si>
    <t>        - w jednostkach powiązanych</t>
  </si>
  <si>
    <t xml:space="preserve"> XI. Pozostałe obowiązkowe zmniejszenia zysku  (zwiększenia straty)</t>
  </si>
  <si>
    <t>Przychody netto ze sprzedaży produktów</t>
  </si>
  <si>
    <t>2. Subsidies</t>
  </si>
  <si>
    <t>4. Other operating revenues</t>
  </si>
  <si>
    <t>8. Zmiana stanu zobowiązań krótkoterminowych, 
z wyjątkiem pożyczek i kredytów</t>
  </si>
  <si>
    <t>1. Amortyzacja</t>
  </si>
  <si>
    <t>2. (Zyski) straty z tytułu różnic kursowych</t>
  </si>
  <si>
    <t>3. Odsetki i udziały w zyskach (dywidendy)</t>
  </si>
  <si>
    <t>4. (Zysk) strata z działalności inwestycyjnej</t>
  </si>
  <si>
    <t>5. Zmiana stanu rezerw</t>
  </si>
  <si>
    <t>6. Zmiana stanu zapasów</t>
  </si>
  <si>
    <t>7. Zmiana stanu należności</t>
  </si>
  <si>
    <t>9. Zmiana stanu rozliczeń międzyokresowych</t>
  </si>
  <si>
    <t>10. Inne korekty</t>
  </si>
  <si>
    <t>1. Amortisation and depreciation</t>
  </si>
  <si>
    <t>2. Exchange gains (losses)</t>
  </si>
  <si>
    <t>3. Interest and profit sharing (dividend)</t>
  </si>
  <si>
    <t>4. Profit (loss) on investment activities</t>
  </si>
  <si>
    <t>5. Change in provisions</t>
  </si>
  <si>
    <t>6. Change in inventory</t>
  </si>
  <si>
    <t>7. Change in receivables</t>
  </si>
  <si>
    <t>9. Change in prepayments and accruals</t>
  </si>
  <si>
    <t>10. Other adjustments</t>
  </si>
  <si>
    <t>WYNIKI KWARTALNE
QUARTERLY RESULTS</t>
  </si>
  <si>
    <t>b) buildings, premises, right to premises and civil engineering works</t>
  </si>
  <si>
    <t>c) technical equipment and machines</t>
  </si>
  <si>
    <t>d) vehicles</t>
  </si>
  <si>
    <t>e) other fixed assets</t>
  </si>
  <si>
    <t>1. Opening balance of share capital</t>
  </si>
  <si>
    <t>Niniejszy dokument został przygotowany wyłącznie w celach informacyjnych. 
Oficjalnym źródłem danych finansowych i informacji o Spółce są raporty okresowe.</t>
  </si>
  <si>
    <t>Akcjonariusz</t>
  </si>
  <si>
    <t>Liczba akcji</t>
  </si>
  <si>
    <t>Liczba głosów</t>
  </si>
  <si>
    <t>% głosów</t>
  </si>
  <si>
    <t>Krzysztof Kwiatek</t>
  </si>
  <si>
    <t>Krzysztof Sałek</t>
  </si>
  <si>
    <t>Tomasz Soból</t>
  </si>
  <si>
    <t>Akcjonariusze &lt;5% udziału w głosach na WZA</t>
  </si>
  <si>
    <t>Razem</t>
  </si>
  <si>
    <t>Akcje i akcjonariat</t>
  </si>
  <si>
    <t>Shares and shareholders</t>
  </si>
  <si>
    <t>% w kapitale 
akcyjnym</t>
  </si>
  <si>
    <t>-koszty emisji</t>
  </si>
  <si>
    <t>- issue costs</t>
  </si>
  <si>
    <t>Nazwa:</t>
  </si>
  <si>
    <t>CREEPY JAR S.A.</t>
  </si>
  <si>
    <t>Kod ISIN:</t>
  </si>
  <si>
    <t>PLCRPJR00019</t>
  </si>
  <si>
    <t>Kod LEI:</t>
  </si>
  <si>
    <t>2594000MOBWB4D3N3R76</t>
  </si>
  <si>
    <t>Ticker GPW:</t>
  </si>
  <si>
    <t>CRJ</t>
  </si>
  <si>
    <t>Ticker Reuters:</t>
  </si>
  <si>
    <t>CRJ.WA</t>
  </si>
  <si>
    <t>Ticker Bloomberg:</t>
  </si>
  <si>
    <t>CRJ PW</t>
  </si>
  <si>
    <t>Rynek notowań:</t>
  </si>
  <si>
    <t>Główny rynek akcji (podstawowy)</t>
  </si>
  <si>
    <t>Indeksy:</t>
  </si>
  <si>
    <t>Notowane serie:</t>
  </si>
  <si>
    <t>· 500.000 akcji zwykłych na okaziciela serii A,</t>
  </si>
  <si>
    <t>· 147.082 akcji zwykłych na okaziciela serii B,</t>
  </si>
  <si>
    <t>· 32.354 akcji zwykłych na okaziciela serii C.</t>
  </si>
  <si>
    <t>AKCJE:</t>
  </si>
  <si>
    <t>      2.2. Od pozostałych jednostek, w których emitent posiada zaangażowanie w kapitale</t>
  </si>
  <si>
    <t>CREEPY JAR S.A. zadebiutowała na parkiecie rynku NewConnect w dniu 6 sierpnia 2018 r. W dniu  8 kwietnia 2021 r. Spółka zadebiutowała na parkiecie Głównego Rynku GPW.</t>
  </si>
  <si>
    <t>SHARES:</t>
  </si>
  <si>
    <t>Name:</t>
  </si>
  <si>
    <t>ISIN:</t>
  </si>
  <si>
    <t>LEI:</t>
  </si>
  <si>
    <t>Ticker WSE:</t>
  </si>
  <si>
    <t>Index:</t>
  </si>
  <si>
    <t>Średnia ważona liczba akcji zwykłych</t>
  </si>
  <si>
    <t>Średnia ważona rozwodniona liczba akcji zwykłych</t>
  </si>
  <si>
    <t>Weighted average number of ordinary shares</t>
  </si>
  <si>
    <t>Diluted weighted average number of ordinary shares</t>
  </si>
  <si>
    <t>Zysk (strata) na jedną akcję</t>
  </si>
  <si>
    <t xml:space="preserve">Profit (loss) per share </t>
  </si>
  <si>
    <t xml:space="preserve">Rozwodniony zysk (strata) netto na jedną akcję </t>
  </si>
  <si>
    <t xml:space="preserve">Diluted net profit (loss) per share </t>
  </si>
  <si>
    <t>Shareholder</t>
  </si>
  <si>
    <t>No. of shares</t>
  </si>
  <si>
    <t>% in share capital</t>
  </si>
  <si>
    <t>No. of votes</t>
  </si>
  <si>
    <t>% of votes</t>
  </si>
  <si>
    <t>Total</t>
  </si>
  <si>
    <t>SHAREHOLDING STRUCTURE:</t>
  </si>
  <si>
    <t>(Member of the Management Board)</t>
  </si>
  <si>
    <t>(President of the Management Board)</t>
  </si>
  <si>
    <t>(Prezes Zarządu)</t>
  </si>
  <si>
    <t>(Członek Zarządu)</t>
  </si>
  <si>
    <t xml:space="preserve">Regulated market (main market) </t>
  </si>
  <si>
    <t>CREEPY JAR S.A. debuted on the NewConnect market on 6  August 2018.
On 8 April 2021 the Company made its debut on the WSE Main Market.</t>
  </si>
  <si>
    <t>Listing market:</t>
  </si>
  <si>
    <t>Listed series of shares:</t>
  </si>
  <si>
    <t>· 500,000 ordinary bearer shares series A,</t>
  </si>
  <si>
    <t>· 147,082 ordinary bearer shares series B,</t>
  </si>
  <si>
    <t>· 32.354 ordinary bearer shares series C.</t>
  </si>
  <si>
    <t>STRUKTURA AKCJONARIATU:</t>
  </si>
  <si>
    <t xml:space="preserve">       a) zwiększenie </t>
  </si>
  <si>
    <t xml:space="preserve">       b) zmniejszenia </t>
  </si>
  <si>
    <t xml:space="preserve">       a) increase</t>
  </si>
  <si>
    <t xml:space="preserve">       b) decrease </t>
  </si>
  <si>
    <t>01.01. - 30.06.</t>
  </si>
  <si>
    <t>01.01. - 30.09.</t>
  </si>
  <si>
    <t>Q4 2021</t>
  </si>
  <si>
    <t xml:space="preserve">          - inne aktywa pieniężne</t>
  </si>
  <si>
    <t xml:space="preserve">          - other cash assets</t>
  </si>
  <si>
    <t>Dane finansowe pochodzą z opublikowanych raportów okresowych Spółki, dostępnych na stronie internetowej.</t>
  </si>
  <si>
    <t xml:space="preserve">           - wydania udziałów (emisji) akcji</t>
  </si>
  <si>
    <t xml:space="preserve">           - issue of shares</t>
  </si>
  <si>
    <t>WYNIKI ROCZNE
ANNUAL RESULTS</t>
  </si>
  <si>
    <t xml:space="preserve">          - zbycie aktywów finansowych</t>
  </si>
  <si>
    <t xml:space="preserve">       a) in other units</t>
  </si>
  <si>
    <t xml:space="preserve">          - sale of financial assets</t>
  </si>
  <si>
    <t>- net proceeds from the issue of shares (share issues) and other capital instruments and capital contributions</t>
  </si>
  <si>
    <t>- wpływy netto z wydania udziałów (emisji akcji) i innych instrumentów kapitałowych oraz dopłat do kapitału</t>
  </si>
  <si>
    <t xml:space="preserve">Zysk (strata) netto </t>
  </si>
  <si>
    <t xml:space="preserve">Net profit (loss) </t>
  </si>
  <si>
    <t>WIGTECHTR, sWIG80TR, WIG-Poland, InvestorMS, sWIG80, WIG, WIG-Gry</t>
  </si>
  <si>
    <t>Dane za rok 2019 są przekształcone w stosunku do zatwierdzonego Sprawozdania Finansowego za 2019 rok.</t>
  </si>
  <si>
    <t>The financial data comes from the published periodic reports of the Company, available on the website.</t>
  </si>
  <si>
    <t>The data for 2019 are restated in relation to the approved Financial Statements for 2019.</t>
  </si>
  <si>
    <t>Q1 2022</t>
  </si>
  <si>
    <t>- interest</t>
  </si>
  <si>
    <t>3.1. Od pozostałych jednostek</t>
  </si>
  <si>
    <t>3.1 From other entities</t>
  </si>
  <si>
    <t xml:space="preserve">Dane za rok 2018 pochodzą z prospektu Spółki zatwierdzonego przez KNF w dniu 17 marca 2021 r. </t>
  </si>
  <si>
    <t>The data for 2018 comes from the Company's prospectus approved by the Polish Financial Supervision Authority on 17 March 2021.</t>
  </si>
  <si>
    <t>TFI Allianz Polska S.A. </t>
  </si>
  <si>
    <t>Q2 2022</t>
  </si>
  <si>
    <t>VENTURE FIZ </t>
  </si>
  <si>
    <t>10 165 552</t>
  </si>
  <si>
    <t>74 528 235</t>
  </si>
  <si>
    <t>61 152 655</t>
  </si>
  <si>
    <t>53 240 042</t>
  </si>
  <si>
    <t>45 332 729</t>
  </si>
  <si>
    <t>218 629</t>
  </si>
  <si>
    <t>84 693 787</t>
  </si>
  <si>
    <t>78 310 646</t>
  </si>
  <si>
    <t>18 590 504</t>
  </si>
  <si>
    <t xml:space="preserve">           - rozliczenie zysku z lat ubiegłych</t>
  </si>
  <si>
    <t xml:space="preserve">           - korekta wyniku finansowego z lat ubiegłych</t>
  </si>
  <si>
    <t>– rozliczenie straty z lat ubiegłych</t>
  </si>
  <si>
    <t xml:space="preserve">       a) w pozostałych jednostkach</t>
  </si>
  <si>
    <t xml:space="preserve">        a) w pozostałych jednostkach</t>
  </si>
  <si>
    <t xml:space="preserve">           - nabycie aktywów finansowych</t>
  </si>
  <si>
    <t>3. Inne wydatki inwestycyjne</t>
  </si>
  <si>
    <t xml:space="preserve">        2. Na aktywa finansowe, w tym:</t>
  </si>
  <si>
    <t xml:space="preserve">        1. Dywidendy i inne wypłaty na rzecz właścicieli</t>
  </si>
  <si>
    <t>2. Płatności zobowiązań z tytułu umowy leasingu</t>
  </si>
  <si>
    <t>3. Odsetki</t>
  </si>
  <si>
    <t>4. Inne wydatki finansowe</t>
  </si>
  <si>
    <t>2. Payments of liabilities under the lease agreement</t>
  </si>
  <si>
    <t>3. Interest</t>
  </si>
  <si>
    <t>4. Other outflows from financial activities</t>
  </si>
  <si>
    <t xml:space="preserve">           - adjustment of financial result from previous years		</t>
  </si>
  <si>
    <t xml:space="preserve">           - profit distribution from previous years</t>
  </si>
  <si>
    <t>– loss settlement from previous years</t>
  </si>
  <si>
    <t xml:space="preserve">      2. Assets liabilities, including:</t>
  </si>
  <si>
    <t xml:space="preserve">           - acquisition of financial assets</t>
  </si>
  <si>
    <t xml:space="preserve">  1. Purchase of intangible assets and tangible fixed assets</t>
  </si>
  <si>
    <t xml:space="preserve"> 3. Other outflows from investment activities</t>
  </si>
  <si>
    <t xml:space="preserve">        1. Dividends and other distributions to the owners</t>
  </si>
  <si>
    <t>Q3 2022</t>
  </si>
  <si>
    <t>   1.3 zaliczki na wartości niematerialne i prawne</t>
  </si>
  <si>
    <t>1.3 advances for intangible assets</t>
  </si>
  <si>
    <t>Q4 2022</t>
  </si>
  <si>
    <t>402 345</t>
  </si>
  <si>
    <t>1 089 647</t>
  </si>
  <si>
    <t>5 487 771</t>
  </si>
  <si>
    <t>103 728 556</t>
  </si>
  <si>
    <t>699 364</t>
  </si>
  <si>
    <t>36 459 277</t>
  </si>
  <si>
    <t>698 844</t>
  </si>
  <si>
    <t>71 048 361</t>
  </si>
  <si>
    <t>71 048 361</t>
  </si>
  <si>
    <t>-73 751</t>
  </si>
  <si>
    <t>3 428 081</t>
  </si>
  <si>
    <t>29 236 200</t>
  </si>
  <si>
    <t>29 309 951</t>
  </si>
  <si>
    <t>100 021 553</t>
  </si>
  <si>
    <t>Q1 2023</t>
  </si>
  <si>
    <t>81 345 496</t>
  </si>
  <si>
    <t>          - inne papiery wartościowe</t>
  </si>
  <si>
    <t>          - inne krótkoterminowe aktywa finansowe</t>
  </si>
  <si>
    <t>- other securities</t>
  </si>
  <si>
    <t>- other short-term financial assets</t>
  </si>
  <si>
    <t>Q2 2023</t>
  </si>
  <si>
    <t>- odsetki od lokat</t>
  </si>
  <si>
    <t>· 4.928  ordinary bearer shares series D.</t>
  </si>
  <si>
    <t>· 15.000 ordinary bearer shares series E.</t>
  </si>
  <si>
    <t>To trading on the WSE main market have been admitted 699,364 ordinary bearer series A, B and Co shares with a nominal value of PLN 1 each issued by CREEPY JAR S.A., incl.:</t>
  </si>
  <si>
    <t>Do obrotu giełdowego na rynku podstawowym GPW zostało dopuszczonych 699.364 akcji zwykłych na okaziciela serii A, B oraz Co wartości nominalnej 1 zł każda wyemitowanych przez CREEPY JAR S.A., w tym:</t>
  </si>
  <si>
    <t>· 4.928 akcji zwykłych na okaziciela serii D.</t>
  </si>
  <si>
    <t>· 15.000 akcji zwykłych na okaziciela serii E.</t>
  </si>
  <si>
    <t>Q3 2023</t>
  </si>
  <si>
    <t xml:space="preserve">                – w tym wypłata dywidendy</t>
  </si>
  <si>
    <t>WYNIKI NA KONIEC KWARTAŁU
QUARTERLY RESULTS</t>
  </si>
  <si>
    <t xml:space="preserve">               - incl. dividend payment</t>
  </si>
  <si>
    <t>Q4 2023</t>
  </si>
  <si>
    <t xml:space="preserve">      2. Z aktywów finasowych, w tym:</t>
  </si>
  <si>
    <t>2. From financial assets, including:</t>
  </si>
  <si>
    <t>Shareholders with &lt; 5% of votes at the GM</t>
  </si>
  <si>
    <t>01.10 - 31.12.</t>
  </si>
  <si>
    <t>Q1 2024</t>
  </si>
  <si>
    <t xml:space="preserve">      1. Zbycie wartości niematerialnych i prawnych oraz rzeczowych aktywów trwałych</t>
  </si>
  <si>
    <t xml:space="preserve">      1. Sale of intangible assets and tangible fixed assets</t>
  </si>
  <si>
    <t>Q2 2024</t>
  </si>
  <si>
    <t>PC/Steam</t>
  </si>
  <si>
    <t>PlayStation &amp; Xbox</t>
  </si>
  <si>
    <t>Pozostałe</t>
  </si>
  <si>
    <t>Other</t>
  </si>
  <si>
    <t>Sprzedaż na platformach</t>
  </si>
  <si>
    <t>Sales on platforms</t>
  </si>
  <si>
    <t>Przychody netto ze sprzedaży</t>
  </si>
  <si>
    <t>Net revenues from sales</t>
  </si>
  <si>
    <t>(mln PLN)</t>
  </si>
  <si>
    <t>(in PLN million)</t>
  </si>
  <si>
    <t>Q3 2024</t>
  </si>
  <si>
    <t>Q4 2024</t>
  </si>
  <si>
    <t>(na dzień 23.04.2025 r.)</t>
  </si>
  <si>
    <t>(as at 23.04.2025)</t>
  </si>
  <si>
    <t>Q1 2025</t>
  </si>
  <si>
    <t xml:space="preserve">Wyszczególnienie akcjonariuszy posiadających co najmniej 5% udziału w kapitale zakładowym oraz głosach na Walnym Zgromadzeniu zostało sporządzone na podstawie otrzymanych dotychczas zawiadomień od akcjonariuszy Emitenta w realizacji obowiązków wynikających z przepisów Ustawy o Ofercie Publicznej. 
Dane  dotyczące  liczby  akcji  posiadanych  przez  VENTURE FIZ oraz TFI Allianz Polska S.A. zostały  przedstawione  na  podstawie  liczby  akcji zarejestrowanych na Nadzwyczajnym Walnym Zgromadzeniu Akcjonariuszy Spółki, które odbyło się w dniu 2 września 2024 r.
</t>
  </si>
  <si>
    <t xml:space="preserve">The listing of shareholders with at least 5% of the share capital and votes at the General Meeting has been prepared on the basis of the notifications received so far from the Issuer’s shareholders in fulfilment of their obligations under the provisions of the Public Offering Act. 
The data concerning the number of shares held by VENTURE FIZ and TFI Allianz Polska S.A. were presented on the basis of the number of shares registered at the Extraordinary General Meeting of Shareholders of the Company held on 2 September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</si>
</sst>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3" formatCode="_-* #,##0.00_-;\-* #,##0.00_-;_-* &quot;-&quot;??_-;_-@_-"/>
    <numFmt numFmtId="164" formatCode="#,##0.00_);\(#,##0.00\);&quot;-     &quot;_)"/>
    <numFmt numFmtId="165" formatCode="\$#,##0\ ;\(\$#,##0\)"/>
    <numFmt numFmtId="166" formatCode="\$#,##0.00\ ;\(\$#,##0.00\)"/>
    <numFmt numFmtId="167" formatCode="_-* #,##0\ &quot;$&quot;_-;\-* #,##0\ &quot;$&quot;_-;_-* &quot;-&quot;\ &quot;$&quot;_-;_-@_-"/>
    <numFmt numFmtId="168" formatCode="_-* #,##0_-;\-* #,##0_-;_-* &quot;-&quot;??_-;_-@_-"/>
    <numFmt numFmtId="169" formatCode="0.0"/>
    <numFmt numFmtId="170" formatCode="0.0%"/>
    <numFmt numFmtId="171" formatCode="#,##0.0"/>
    <numFmt numFmtId="172" formatCode="_-* #,##0.0_-;\-* #,##0.0_-;_-* &quot;-&quot;??_-;_-@_-"/>
    <numFmt numFmtId="173" formatCode="_-* #,##0.00\ _z_ł_-;\-* #,##0.00\ _z_ł_-;_-* &quot;-&quot;??\ _z_ł_-;_-@_-"/>
  </numFmts>
  <fonts count="42" x14ac:knownFonts="1">
    <font>
      <sz val="11"/>
      <color theme="1"/>
      <name val="Calibri"/>
      <family val="2"/>
      <charset val="238"/>
      <scheme val="minor"/>
    </font>
    <font>
      <sz val="8"/>
      <color theme="1"/>
      <name val="Calibri"/>
      <family val="2"/>
      <charset val="238"/>
      <scheme val="minor"/>
    </font>
    <font>
      <sz val="8"/>
      <name val="Calibri"/>
      <family val="2"/>
      <charset val="238"/>
      <scheme val="minor"/>
    </font>
    <font>
      <sz val="10"/>
      <name val="Arial"/>
      <family val="2"/>
      <charset val="238"/>
    </font>
    <font>
      <sz val="10"/>
      <color indexed="22"/>
      <name val="Arial"/>
      <family val="2"/>
      <charset val="238"/>
    </font>
    <font>
      <b/>
      <sz val="18"/>
      <color indexed="22"/>
      <name val="Arial"/>
      <family val="2"/>
      <charset val="238"/>
    </font>
    <font>
      <b/>
      <sz val="12"/>
      <color indexed="22"/>
      <name val="Arial"/>
      <family val="2"/>
      <charset val="238"/>
    </font>
    <font>
      <sz val="12"/>
      <name val="Arial CE"/>
      <charset val="238"/>
    </font>
    <font>
      <b/>
      <sz val="8"/>
      <color theme="1"/>
      <name val="Calibri"/>
      <family val="2"/>
      <charset val="238"/>
      <scheme val="minor"/>
    </font>
    <font>
      <b/>
      <sz val="8"/>
      <name val="Calibri"/>
      <family val="2"/>
      <charset val="238"/>
      <scheme val="minor"/>
    </font>
    <font>
      <sz val="11"/>
      <color theme="1"/>
      <name val="Calibri"/>
      <family val="2"/>
      <charset val="238"/>
      <scheme val="minor"/>
    </font>
    <font>
      <sz val="10"/>
      <color theme="1"/>
      <name val="Calibri"/>
      <family val="2"/>
      <charset val="238"/>
      <scheme val="minor"/>
    </font>
    <font>
      <i/>
      <sz val="9"/>
      <color theme="1"/>
      <name val="Calibri"/>
      <family val="2"/>
      <charset val="238"/>
      <scheme val="minor"/>
    </font>
    <font>
      <sz val="10"/>
      <name val="Calibri"/>
      <family val="2"/>
      <charset val="238"/>
      <scheme val="minor"/>
    </font>
    <font>
      <i/>
      <sz val="8"/>
      <name val="Calibri"/>
      <family val="2"/>
      <charset val="238"/>
      <scheme val="minor"/>
    </font>
    <font>
      <u/>
      <sz val="11"/>
      <color theme="10"/>
      <name val="Calibri"/>
      <family val="2"/>
      <charset val="238"/>
      <scheme val="minor"/>
    </font>
    <font>
      <b/>
      <sz val="10"/>
      <color theme="1"/>
      <name val="Calibri"/>
      <family val="2"/>
      <charset val="238"/>
      <scheme val="minor"/>
    </font>
    <font>
      <b/>
      <sz val="8"/>
      <color rgb="FF000000"/>
      <name val="Calibri"/>
      <family val="2"/>
      <charset val="238"/>
      <scheme val="minor"/>
    </font>
    <font>
      <sz val="8"/>
      <color rgb="FF000000"/>
      <name val="Calibri"/>
      <family val="2"/>
      <charset val="238"/>
      <scheme val="minor"/>
    </font>
    <font>
      <b/>
      <sz val="8"/>
      <color theme="9"/>
      <name val="Calibri"/>
      <family val="2"/>
      <charset val="238"/>
      <scheme val="minor"/>
    </font>
    <font>
      <b/>
      <sz val="8"/>
      <color rgb="FF538135"/>
      <name val="Calibri"/>
      <family val="2"/>
      <charset val="238"/>
      <scheme val="minor"/>
    </font>
    <font>
      <sz val="8"/>
      <color rgb="FF464646"/>
      <name val="Calibri"/>
      <family val="2"/>
      <charset val="238"/>
      <scheme val="minor"/>
    </font>
    <font>
      <b/>
      <sz val="8"/>
      <color theme="9" tint="-0.249977111117893"/>
      <name val="Calibri"/>
      <family val="2"/>
      <charset val="238"/>
      <scheme val="minor"/>
    </font>
    <font>
      <b/>
      <sz val="8"/>
      <color rgb="FF000000"/>
      <name val="Calibri"/>
      <family val="2"/>
      <charset val="238"/>
    </font>
    <font>
      <sz val="8"/>
      <color rgb="FF000000"/>
      <name val="Calibri"/>
      <family val="2"/>
      <charset val="238"/>
    </font>
    <font>
      <sz val="8"/>
      <color theme="1"/>
      <name val="Calibri"/>
      <family val="2"/>
      <charset val="238"/>
    </font>
    <font>
      <b/>
      <sz val="8"/>
      <color theme="1"/>
      <name val="Calibri"/>
      <family val="2"/>
      <charset val="238"/>
    </font>
    <font>
      <sz val="8"/>
      <color rgb="FF002060"/>
      <name val="Calibri"/>
      <family val="2"/>
      <charset val="238"/>
      <scheme val="minor"/>
    </font>
    <font>
      <sz val="9"/>
      <color theme="1"/>
      <name val="Calibri"/>
      <family val="2"/>
      <charset val="238"/>
      <scheme val="minor"/>
    </font>
    <font>
      <b/>
      <sz val="9"/>
      <color theme="1"/>
      <name val="Calibri"/>
      <family val="2"/>
      <charset val="238"/>
      <scheme val="minor"/>
    </font>
    <font>
      <sz val="9"/>
      <color rgb="FF000000"/>
      <name val="Calibri"/>
      <family val="2"/>
      <charset val="238"/>
      <scheme val="minor"/>
    </font>
    <font>
      <sz val="7.5"/>
      <color rgb="FF000000"/>
      <name val="Calibri"/>
      <family val="2"/>
      <charset val="238"/>
    </font>
    <font>
      <b/>
      <sz val="11"/>
      <color theme="0"/>
      <name val="Calibri"/>
      <family val="2"/>
      <charset val="238"/>
      <scheme val="minor"/>
    </font>
    <font>
      <sz val="7.5"/>
      <color theme="1"/>
      <name val="Calibri"/>
      <family val="2"/>
      <charset val="238"/>
    </font>
    <font>
      <i/>
      <sz val="8"/>
      <color theme="1"/>
      <name val="Calibri"/>
      <family val="2"/>
      <charset val="238"/>
      <scheme val="minor"/>
    </font>
    <font>
      <b/>
      <sz val="11"/>
      <color theme="9" tint="-0.499984740745262"/>
      <name val="Calibri"/>
      <family val="2"/>
      <charset val="238"/>
      <scheme val="minor"/>
    </font>
    <font>
      <sz val="9"/>
      <color theme="9" tint="-0.499984740745262"/>
      <name val="Calibri"/>
      <family val="2"/>
      <charset val="238"/>
      <scheme val="minor"/>
    </font>
    <font>
      <sz val="9"/>
      <color theme="0"/>
      <name val="Calibri"/>
      <family val="2"/>
      <charset val="238"/>
      <scheme val="minor"/>
    </font>
    <font>
      <sz val="8"/>
      <color rgb="FF202124"/>
      <name val="Calibri"/>
      <family val="2"/>
      <charset val="238"/>
      <scheme val="minor"/>
    </font>
    <font>
      <sz val="7.5"/>
      <color theme="1"/>
      <name val="Calibri"/>
      <family val="2"/>
      <charset val="238"/>
      <scheme val="minor"/>
    </font>
    <font>
      <sz val="7.5"/>
      <color rgb="FF000000"/>
      <name val="Calibri"/>
      <family val="2"/>
      <charset val="238"/>
      <scheme val="minor"/>
    </font>
    <font>
      <sz val="1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4.9989318521683403E-2"/>
        <bgColor indexed="64"/>
      </patternFill>
    </fill>
  </fills>
  <borders count="17">
    <border>
      <left/>
      <right/>
      <top/>
      <bottom/>
      <diagonal/>
    </border>
    <border>
      <left/>
      <right/>
      <top style="double">
        <color indexed="64"/>
      </top>
      <bottom/>
      <diagonal/>
    </border>
    <border>
      <left style="thin">
        <color theme="9"/>
      </left>
      <right/>
      <top/>
      <bottom/>
      <diagonal/>
    </border>
    <border>
      <left/>
      <right style="thin">
        <color theme="9"/>
      </right>
      <top/>
      <bottom/>
      <diagonal/>
    </border>
    <border>
      <left/>
      <right/>
      <top style="thin">
        <color theme="9"/>
      </top>
      <bottom style="thin">
        <color theme="9"/>
      </bottom>
      <diagonal/>
    </border>
    <border>
      <left/>
      <right style="thin">
        <color theme="9"/>
      </right>
      <top style="thin">
        <color theme="9"/>
      </top>
      <bottom style="thin">
        <color theme="9"/>
      </bottom>
      <diagonal/>
    </border>
    <border>
      <left style="thin">
        <color theme="9"/>
      </left>
      <right/>
      <top style="thin">
        <color theme="9"/>
      </top>
      <bottom style="thin">
        <color theme="9"/>
      </bottom>
      <diagonal/>
    </border>
    <border>
      <left/>
      <right/>
      <top/>
      <bottom style="thin">
        <color theme="9"/>
      </bottom>
      <diagonal/>
    </border>
    <border>
      <left/>
      <right/>
      <top style="thin">
        <color theme="9"/>
      </top>
      <bottom/>
      <diagonal/>
    </border>
    <border>
      <left/>
      <right style="thin">
        <color theme="9"/>
      </right>
      <top/>
      <bottom style="thin">
        <color theme="9"/>
      </bottom>
      <diagonal/>
    </border>
    <border>
      <left/>
      <right style="thin">
        <color theme="9"/>
      </right>
      <top style="thin">
        <color theme="9"/>
      </top>
      <bottom/>
      <diagonal/>
    </border>
    <border>
      <left/>
      <right/>
      <top/>
      <bottom style="medium">
        <color rgb="FFA8D08D"/>
      </bottom>
      <diagonal/>
    </border>
    <border>
      <left/>
      <right/>
      <top style="medium">
        <color rgb="FFA8D08D"/>
      </top>
      <bottom style="medium">
        <color rgb="FFA8D08D"/>
      </bottom>
      <diagonal/>
    </border>
    <border>
      <left/>
      <right/>
      <top style="medium">
        <color rgb="FFA8D08D"/>
      </top>
      <bottom/>
      <diagonal/>
    </border>
    <border>
      <left/>
      <right style="medium">
        <color rgb="FFC5E0B3"/>
      </right>
      <top/>
      <bottom/>
      <diagonal/>
    </border>
    <border>
      <left/>
      <right style="medium">
        <color rgb="FFFFFFFF"/>
      </right>
      <top/>
      <bottom/>
      <diagonal/>
    </border>
    <border>
      <left/>
      <right/>
      <top/>
      <bottom style="thin">
        <color indexed="64"/>
      </bottom>
      <diagonal/>
    </border>
  </borders>
  <cellStyleXfs count="30">
    <xf numFmtId="0" fontId="0" fillId="0" borderId="0"/>
    <xf numFmtId="0" fontId="3" fillId="0" borderId="0"/>
    <xf numFmtId="0" fontId="4" fillId="0" borderId="0"/>
    <xf numFmtId="3" fontId="4" fillId="0" borderId="0" applyFont="0" applyFill="0" applyBorder="0" applyAlignment="0" applyProtection="0"/>
    <xf numFmtId="167" fontId="7"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4" fillId="0" borderId="0"/>
    <xf numFmtId="0" fontId="4" fillId="0" borderId="0"/>
    <xf numFmtId="10" fontId="4" fillId="0" borderId="0" applyFon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4" fillId="0" borderId="0"/>
    <xf numFmtId="3"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3" fillId="0" borderId="0"/>
    <xf numFmtId="0" fontId="3" fillId="0" borderId="0"/>
    <xf numFmtId="43" fontId="10" fillId="0" borderId="0" applyFont="0" applyFill="0" applyBorder="0" applyAlignment="0" applyProtection="0"/>
    <xf numFmtId="0" fontId="15" fillId="0" borderId="0" applyNumberFormat="0" applyFill="0" applyBorder="0" applyAlignment="0" applyProtection="0"/>
    <xf numFmtId="9" fontId="10" fillId="0" borderId="0" applyFont="0" applyFill="0" applyBorder="0" applyAlignment="0" applyProtection="0"/>
  </cellStyleXfs>
  <cellXfs count="434">
    <xf numFmtId="0" fontId="0" fillId="0" borderId="0" xfId="0"/>
    <xf numFmtId="0" fontId="1" fillId="0" borderId="0" xfId="0" applyFont="1" applyAlignment="1">
      <alignment horizontal="center"/>
    </xf>
    <xf numFmtId="0" fontId="1" fillId="0" borderId="0" xfId="0" applyFont="1"/>
    <xf numFmtId="0" fontId="11" fillId="0" borderId="0" xfId="0" applyFont="1"/>
    <xf numFmtId="0" fontId="16" fillId="0" borderId="0" xfId="0" applyFont="1"/>
    <xf numFmtId="0" fontId="16" fillId="0" borderId="2" xfId="0" applyFont="1" applyBorder="1"/>
    <xf numFmtId="0" fontId="13" fillId="3" borderId="2" xfId="28" applyFont="1" applyFill="1" applyBorder="1"/>
    <xf numFmtId="0" fontId="12" fillId="0" borderId="0" xfId="0" applyFont="1" applyAlignment="1">
      <alignment wrapText="1"/>
    </xf>
    <xf numFmtId="0" fontId="8" fillId="0" borderId="0" xfId="0" applyFont="1" applyAlignment="1">
      <alignment horizontal="center"/>
    </xf>
    <xf numFmtId="0" fontId="17" fillId="0" borderId="0" xfId="0" applyFont="1" applyAlignment="1">
      <alignment horizontal="left" vertical="center" wrapText="1"/>
    </xf>
    <xf numFmtId="0" fontId="18" fillId="0" borderId="0" xfId="0" applyFont="1" applyAlignment="1">
      <alignment horizontal="left" vertical="center" wrapText="1" indent="1"/>
    </xf>
    <xf numFmtId="0" fontId="18" fillId="0" borderId="0" xfId="0" applyFont="1" applyAlignment="1">
      <alignment horizontal="left" vertical="center" wrapText="1" indent="2"/>
    </xf>
    <xf numFmtId="0" fontId="18" fillId="0" borderId="0" xfId="0" applyFont="1" applyAlignment="1">
      <alignment horizontal="left" vertical="center" wrapText="1"/>
    </xf>
    <xf numFmtId="0" fontId="18" fillId="0" borderId="0" xfId="0" applyFont="1" applyAlignment="1">
      <alignment vertical="center" wrapText="1"/>
    </xf>
    <xf numFmtId="0" fontId="8" fillId="0" borderId="0" xfId="0" applyFont="1"/>
    <xf numFmtId="168" fontId="1" fillId="0" borderId="0" xfId="27" applyNumberFormat="1" applyFont="1" applyBorder="1"/>
    <xf numFmtId="0" fontId="1" fillId="0" borderId="0" xfId="0" applyFont="1" applyAlignment="1">
      <alignment horizontal="left" vertical="center" wrapText="1" indent="1"/>
    </xf>
    <xf numFmtId="0" fontId="1" fillId="0" borderId="0" xfId="0" applyFont="1" applyAlignment="1">
      <alignment horizontal="left" vertical="center" wrapText="1"/>
    </xf>
    <xf numFmtId="0" fontId="1" fillId="0" borderId="0" xfId="0" applyFont="1" applyAlignment="1">
      <alignment horizontal="left" vertical="center" wrapText="1" indent="2"/>
    </xf>
    <xf numFmtId="164" fontId="9" fillId="0" borderId="0" xfId="1" applyNumberFormat="1" applyFont="1" applyAlignment="1" applyProtection="1">
      <alignment horizontal="left"/>
      <protection locked="0"/>
    </xf>
    <xf numFmtId="14" fontId="9" fillId="2" borderId="0" xfId="0" applyNumberFormat="1" applyFont="1" applyFill="1" applyAlignment="1">
      <alignment horizontal="right"/>
    </xf>
    <xf numFmtId="0" fontId="12" fillId="0" borderId="0" xfId="0" applyFont="1"/>
    <xf numFmtId="0" fontId="1" fillId="0" borderId="0" xfId="0" quotePrefix="1" applyFont="1" applyAlignment="1">
      <alignment horizontal="left" vertical="center" wrapText="1" indent="3"/>
    </xf>
    <xf numFmtId="3" fontId="18" fillId="0" borderId="0" xfId="0" applyNumberFormat="1" applyFont="1" applyAlignment="1">
      <alignment horizontal="right" vertical="center" wrapText="1"/>
    </xf>
    <xf numFmtId="3" fontId="21" fillId="0" borderId="0" xfId="0" applyNumberFormat="1" applyFont="1" applyAlignment="1">
      <alignment horizontal="right" vertical="center" wrapText="1"/>
    </xf>
    <xf numFmtId="0" fontId="18" fillId="0" borderId="0" xfId="0" applyFont="1" applyAlignment="1">
      <alignment horizontal="left" vertical="center"/>
    </xf>
    <xf numFmtId="0" fontId="1" fillId="0" borderId="0" xfId="0" applyFont="1" applyAlignment="1">
      <alignment vertical="center" wrapText="1"/>
    </xf>
    <xf numFmtId="0" fontId="2" fillId="0" borderId="0" xfId="0" applyFont="1"/>
    <xf numFmtId="164" fontId="14" fillId="0" borderId="0" xfId="1" applyNumberFormat="1" applyFont="1" applyAlignment="1">
      <alignment horizontal="left"/>
    </xf>
    <xf numFmtId="0" fontId="20" fillId="0" borderId="4" xfId="0" applyFont="1" applyBorder="1" applyAlignment="1">
      <alignment horizontal="left" vertical="center" wrapText="1"/>
    </xf>
    <xf numFmtId="0" fontId="8" fillId="0" borderId="4" xfId="0" applyFont="1" applyBorder="1"/>
    <xf numFmtId="4" fontId="2" fillId="0" borderId="0" xfId="0" applyNumberFormat="1" applyFont="1"/>
    <xf numFmtId="3" fontId="2" fillId="0" borderId="0" xfId="0" applyNumberFormat="1" applyFont="1"/>
    <xf numFmtId="0" fontId="17" fillId="0" borderId="4" xfId="0" applyFont="1" applyBorder="1" applyAlignment="1">
      <alignment horizontal="left" vertical="center" wrapText="1"/>
    </xf>
    <xf numFmtId="0" fontId="22" fillId="0" borderId="4" xfId="0" applyFont="1" applyBorder="1" applyAlignment="1">
      <alignment horizontal="left" vertical="center" wrapText="1"/>
    </xf>
    <xf numFmtId="0" fontId="22" fillId="0" borderId="0" xfId="0" applyFont="1"/>
    <xf numFmtId="0" fontId="23" fillId="0" borderId="0" xfId="0" applyFont="1" applyAlignment="1">
      <alignment horizontal="right" vertical="center" wrapText="1"/>
    </xf>
    <xf numFmtId="0" fontId="24" fillId="0" borderId="0" xfId="0" applyFont="1" applyAlignment="1">
      <alignment horizontal="right" vertical="center" wrapText="1"/>
    </xf>
    <xf numFmtId="0" fontId="24" fillId="0" borderId="0" xfId="0" applyFont="1" applyAlignment="1">
      <alignment horizontal="right" vertical="center"/>
    </xf>
    <xf numFmtId="0" fontId="23" fillId="0" borderId="0" xfId="0" applyFont="1" applyAlignment="1">
      <alignment horizontal="right" vertical="center"/>
    </xf>
    <xf numFmtId="0" fontId="26" fillId="0" borderId="0" xfId="0" applyFont="1" applyAlignment="1">
      <alignment horizontal="right" vertical="center"/>
    </xf>
    <xf numFmtId="164" fontId="9" fillId="0" borderId="0" xfId="1" applyNumberFormat="1" applyFont="1" applyAlignment="1">
      <alignment horizontal="right" vertical="center"/>
    </xf>
    <xf numFmtId="0" fontId="8" fillId="0" borderId="0" xfId="0" applyFont="1" applyAlignment="1">
      <alignment horizontal="right"/>
    </xf>
    <xf numFmtId="0" fontId="20" fillId="0" borderId="0" xfId="0" applyFont="1" applyAlignment="1">
      <alignment horizontal="left" vertical="center" wrapText="1"/>
    </xf>
    <xf numFmtId="0" fontId="20" fillId="0" borderId="8" xfId="0" applyFont="1" applyBorder="1" applyAlignment="1">
      <alignment vertical="center" wrapText="1"/>
    </xf>
    <xf numFmtId="0" fontId="20" fillId="0" borderId="4" xfId="0" applyFont="1" applyBorder="1" applyAlignment="1">
      <alignment vertical="center" wrapText="1"/>
    </xf>
    <xf numFmtId="0" fontId="8" fillId="0" borderId="0" xfId="0" applyFont="1" applyAlignment="1">
      <alignment vertical="center" wrapText="1"/>
    </xf>
    <xf numFmtId="0" fontId="17" fillId="0" borderId="0" xfId="0" applyFont="1" applyAlignment="1">
      <alignment vertical="center" wrapText="1"/>
    </xf>
    <xf numFmtId="0" fontId="1" fillId="0" borderId="3" xfId="0" applyFont="1" applyBorder="1"/>
    <xf numFmtId="0" fontId="28" fillId="0" borderId="0" xfId="0" applyFont="1"/>
    <xf numFmtId="3" fontId="18" fillId="0" borderId="4" xfId="0" applyNumberFormat="1" applyFont="1" applyBorder="1" applyAlignment="1">
      <alignment horizontal="right" vertical="center" wrapText="1"/>
    </xf>
    <xf numFmtId="3" fontId="17" fillId="0" borderId="4" xfId="0" applyNumberFormat="1" applyFont="1" applyBorder="1" applyAlignment="1">
      <alignment horizontal="right" vertical="center" wrapText="1"/>
    </xf>
    <xf numFmtId="0" fontId="8" fillId="0" borderId="4" xfId="0" applyFont="1" applyBorder="1" applyAlignment="1">
      <alignment horizontal="left" vertical="center" wrapText="1" indent="1"/>
    </xf>
    <xf numFmtId="3" fontId="1" fillId="0" borderId="4" xfId="27" applyNumberFormat="1" applyFont="1" applyBorder="1" applyAlignment="1">
      <alignment horizontal="right"/>
    </xf>
    <xf numFmtId="3" fontId="1" fillId="0" borderId="0" xfId="27" applyNumberFormat="1" applyFont="1" applyBorder="1" applyAlignment="1">
      <alignment horizontal="right"/>
    </xf>
    <xf numFmtId="3" fontId="28" fillId="0" borderId="0" xfId="27" applyNumberFormat="1" applyFont="1" applyBorder="1" applyAlignment="1">
      <alignment horizontal="right" vertical="center" wrapText="1"/>
    </xf>
    <xf numFmtId="3" fontId="2" fillId="0" borderId="4" xfId="27" applyNumberFormat="1" applyFont="1" applyBorder="1" applyAlignment="1" applyProtection="1">
      <alignment horizontal="right" wrapText="1"/>
      <protection locked="0"/>
    </xf>
    <xf numFmtId="3" fontId="1" fillId="0" borderId="4" xfId="27" applyNumberFormat="1" applyFont="1" applyBorder="1"/>
    <xf numFmtId="3" fontId="1" fillId="0" borderId="4" xfId="27" applyNumberFormat="1" applyFont="1" applyFill="1" applyBorder="1"/>
    <xf numFmtId="3" fontId="1" fillId="0" borderId="0" xfId="27" applyNumberFormat="1" applyFont="1" applyBorder="1"/>
    <xf numFmtId="3" fontId="1" fillId="0" borderId="0" xfId="27" applyNumberFormat="1" applyFont="1" applyFill="1" applyBorder="1"/>
    <xf numFmtId="3" fontId="2" fillId="0" borderId="0" xfId="27" applyNumberFormat="1" applyFont="1" applyBorder="1" applyAlignment="1" applyProtection="1">
      <alignment horizontal="right"/>
      <protection locked="0"/>
    </xf>
    <xf numFmtId="3" fontId="2" fillId="0" borderId="0" xfId="27" applyNumberFormat="1" applyFont="1" applyBorder="1" applyAlignment="1" applyProtection="1">
      <alignment horizontal="right" wrapText="1"/>
      <protection locked="0"/>
    </xf>
    <xf numFmtId="3" fontId="18" fillId="0" borderId="0" xfId="27" applyNumberFormat="1" applyFont="1" applyBorder="1" applyAlignment="1">
      <alignment horizontal="right" vertical="center"/>
    </xf>
    <xf numFmtId="3" fontId="23" fillId="0" borderId="0" xfId="0" applyNumberFormat="1" applyFont="1" applyAlignment="1">
      <alignment horizontal="right" vertical="center" wrapText="1"/>
    </xf>
    <xf numFmtId="3" fontId="24" fillId="0" borderId="0" xfId="0" applyNumberFormat="1" applyFont="1" applyAlignment="1">
      <alignment horizontal="right" vertical="center" wrapText="1"/>
    </xf>
    <xf numFmtId="3" fontId="24" fillId="0" borderId="0" xfId="0" applyNumberFormat="1" applyFont="1" applyAlignment="1">
      <alignment horizontal="right" vertical="center"/>
    </xf>
    <xf numFmtId="3" fontId="25" fillId="0" borderId="0" xfId="0" applyNumberFormat="1" applyFont="1" applyAlignment="1">
      <alignment horizontal="right" vertical="center"/>
    </xf>
    <xf numFmtId="3" fontId="25" fillId="0" borderId="0" xfId="0" applyNumberFormat="1" applyFont="1" applyAlignment="1">
      <alignment horizontal="right" vertical="center" wrapText="1"/>
    </xf>
    <xf numFmtId="3" fontId="1" fillId="0" borderId="0" xfId="27" applyNumberFormat="1" applyFont="1" applyBorder="1" applyAlignment="1">
      <alignment vertical="center"/>
    </xf>
    <xf numFmtId="3" fontId="1" fillId="0" borderId="0" xfId="0" applyNumberFormat="1" applyFont="1" applyAlignment="1">
      <alignment horizontal="right" vertical="center"/>
    </xf>
    <xf numFmtId="3" fontId="1" fillId="0" borderId="0" xfId="27" applyNumberFormat="1" applyFont="1" applyBorder="1" applyAlignment="1">
      <alignment horizontal="right" vertical="center"/>
    </xf>
    <xf numFmtId="3" fontId="1" fillId="0" borderId="4" xfId="0" applyNumberFormat="1" applyFont="1" applyBorder="1" applyAlignment="1">
      <alignment horizontal="right" vertical="center"/>
    </xf>
    <xf numFmtId="3" fontId="1" fillId="0" borderId="4" xfId="27" applyNumberFormat="1" applyFont="1" applyBorder="1" applyAlignment="1">
      <alignment horizontal="right" vertical="center"/>
    </xf>
    <xf numFmtId="3" fontId="8" fillId="0" borderId="0" xfId="0" applyNumberFormat="1" applyFont="1" applyAlignment="1">
      <alignment horizontal="right" vertical="center"/>
    </xf>
    <xf numFmtId="3" fontId="17" fillId="0" borderId="0" xfId="27" applyNumberFormat="1" applyFont="1" applyBorder="1" applyAlignment="1">
      <alignment horizontal="right" vertical="center"/>
    </xf>
    <xf numFmtId="3" fontId="8" fillId="0" borderId="0" xfId="27" applyNumberFormat="1" applyFont="1" applyBorder="1" applyAlignment="1">
      <alignment horizontal="right" vertical="center"/>
    </xf>
    <xf numFmtId="3" fontId="8" fillId="0" borderId="4" xfId="0" applyNumberFormat="1" applyFont="1" applyBorder="1" applyAlignment="1">
      <alignment horizontal="right" vertical="center"/>
    </xf>
    <xf numFmtId="3" fontId="17" fillId="0" borderId="4" xfId="27" applyNumberFormat="1" applyFont="1" applyBorder="1" applyAlignment="1">
      <alignment horizontal="right" vertical="center"/>
    </xf>
    <xf numFmtId="3" fontId="8" fillId="0" borderId="4" xfId="27" applyNumberFormat="1" applyFont="1" applyBorder="1" applyAlignment="1">
      <alignment horizontal="right" vertical="center"/>
    </xf>
    <xf numFmtId="3" fontId="23" fillId="0" borderId="4" xfId="0" applyNumberFormat="1" applyFont="1" applyBorder="1" applyAlignment="1">
      <alignment horizontal="right" vertical="center" wrapText="1"/>
    </xf>
    <xf numFmtId="3" fontId="24" fillId="0" borderId="8" xfId="0" applyNumberFormat="1" applyFont="1" applyBorder="1" applyAlignment="1">
      <alignment horizontal="right" vertical="center" wrapText="1"/>
    </xf>
    <xf numFmtId="3" fontId="1" fillId="0" borderId="8" xfId="27" applyNumberFormat="1" applyFont="1" applyBorder="1" applyAlignment="1">
      <alignment horizontal="right" vertical="center"/>
    </xf>
    <xf numFmtId="3" fontId="1" fillId="0" borderId="7" xfId="27" applyNumberFormat="1" applyFont="1" applyBorder="1" applyAlignment="1">
      <alignment horizontal="right" vertical="center"/>
    </xf>
    <xf numFmtId="0" fontId="20" fillId="0" borderId="4" xfId="0" applyFont="1" applyBorder="1" applyAlignment="1">
      <alignment horizontal="left" vertical="center" wrapText="1" indent="1"/>
    </xf>
    <xf numFmtId="3" fontId="8" fillId="0" borderId="8" xfId="27" applyNumberFormat="1" applyFont="1" applyBorder="1" applyAlignment="1">
      <alignment horizontal="right" vertical="center"/>
    </xf>
    <xf numFmtId="3" fontId="23" fillId="0" borderId="4" xfId="0" applyNumberFormat="1" applyFont="1" applyBorder="1" applyAlignment="1">
      <alignment horizontal="right" vertical="center"/>
    </xf>
    <xf numFmtId="3" fontId="26" fillId="0" borderId="8" xfId="0" applyNumberFormat="1" applyFont="1" applyBorder="1" applyAlignment="1">
      <alignment horizontal="right" vertical="center" wrapText="1"/>
    </xf>
    <xf numFmtId="3" fontId="8" fillId="0" borderId="7" xfId="27" applyNumberFormat="1" applyFont="1" applyBorder="1" applyAlignment="1">
      <alignment horizontal="right" vertical="center"/>
    </xf>
    <xf numFmtId="164" fontId="14" fillId="0" borderId="0" xfId="1" applyNumberFormat="1" applyFont="1" applyAlignment="1" applyProtection="1">
      <alignment horizontal="left"/>
      <protection locked="0"/>
    </xf>
    <xf numFmtId="3" fontId="1" fillId="0" borderId="0" xfId="27" applyNumberFormat="1" applyFont="1" applyBorder="1" applyAlignment="1">
      <alignment horizontal="right" vertical="center" wrapText="1"/>
    </xf>
    <xf numFmtId="3" fontId="1" fillId="0" borderId="0" xfId="27" applyNumberFormat="1" applyFont="1" applyAlignment="1">
      <alignment horizontal="right" vertical="center" wrapText="1"/>
    </xf>
    <xf numFmtId="3" fontId="9" fillId="0" borderId="4" xfId="27" applyNumberFormat="1" applyFont="1" applyBorder="1" applyAlignment="1">
      <alignment vertical="center" wrapText="1"/>
    </xf>
    <xf numFmtId="3" fontId="2" fillId="0" borderId="0" xfId="27" applyNumberFormat="1" applyFont="1" applyBorder="1" applyAlignment="1">
      <alignment vertical="center" wrapText="1"/>
    </xf>
    <xf numFmtId="3" fontId="2" fillId="0" borderId="0" xfId="27" applyNumberFormat="1" applyFont="1" applyBorder="1" applyAlignment="1">
      <alignment vertical="center"/>
    </xf>
    <xf numFmtId="3" fontId="9" fillId="0" borderId="0" xfId="27" applyNumberFormat="1" applyFont="1" applyBorder="1" applyAlignment="1">
      <alignment vertical="center" wrapText="1"/>
    </xf>
    <xf numFmtId="3" fontId="9" fillId="0" borderId="0" xfId="27" applyNumberFormat="1" applyFont="1" applyAlignment="1">
      <alignment vertical="center" wrapText="1"/>
    </xf>
    <xf numFmtId="3" fontId="22" fillId="0" borderId="4" xfId="27" applyNumberFormat="1" applyFont="1" applyBorder="1" applyAlignment="1">
      <alignment vertical="center" wrapText="1"/>
    </xf>
    <xf numFmtId="3" fontId="9" fillId="0" borderId="0" xfId="27" applyNumberFormat="1" applyFont="1" applyBorder="1" applyAlignment="1" applyProtection="1">
      <protection locked="0"/>
    </xf>
    <xf numFmtId="3" fontId="2" fillId="0" borderId="0" xfId="27" applyNumberFormat="1" applyFont="1" applyAlignment="1">
      <alignment vertical="center" wrapText="1"/>
    </xf>
    <xf numFmtId="0" fontId="1" fillId="0" borderId="3" xfId="0" applyFont="1" applyBorder="1" applyAlignment="1">
      <alignment vertical="center" wrapText="1"/>
    </xf>
    <xf numFmtId="0" fontId="20"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left" vertical="center" wrapText="1" indent="1"/>
    </xf>
    <xf numFmtId="0" fontId="1" fillId="0" borderId="3" xfId="0" applyFont="1" applyBorder="1" applyAlignment="1">
      <alignment horizontal="left" vertical="center" wrapText="1" indent="2"/>
    </xf>
    <xf numFmtId="0" fontId="1" fillId="0" borderId="3" xfId="0" applyFont="1" applyBorder="1" applyAlignment="1">
      <alignment horizontal="left" vertical="center"/>
    </xf>
    <xf numFmtId="0" fontId="20" fillId="0" borderId="3" xfId="0" applyFont="1" applyBorder="1" applyAlignment="1">
      <alignment horizontal="left" vertical="center" wrapText="1"/>
    </xf>
    <xf numFmtId="0" fontId="22" fillId="0" borderId="5" xfId="0" applyFont="1" applyBorder="1" applyAlignment="1">
      <alignment horizontal="left" vertical="center" wrapText="1"/>
    </xf>
    <xf numFmtId="0" fontId="8" fillId="0" borderId="3" xfId="0" applyFont="1" applyBorder="1" applyAlignment="1">
      <alignment horizontal="left" vertical="center" wrapText="1"/>
    </xf>
    <xf numFmtId="0" fontId="17" fillId="0" borderId="5"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20" fillId="0" borderId="5" xfId="0" applyFont="1" applyBorder="1" applyAlignment="1">
      <alignment vertical="center" wrapText="1"/>
    </xf>
    <xf numFmtId="0" fontId="17" fillId="0" borderId="3" xfId="0" applyFont="1" applyBorder="1" applyAlignment="1">
      <alignment vertical="center" wrapText="1"/>
    </xf>
    <xf numFmtId="0" fontId="20" fillId="0" borderId="5" xfId="0" applyFont="1" applyBorder="1" applyAlignment="1">
      <alignment horizontal="left" vertical="center" wrapText="1" indent="1"/>
    </xf>
    <xf numFmtId="0" fontId="20" fillId="0" borderId="10" xfId="0" applyFont="1" applyBorder="1" applyAlignment="1">
      <alignment vertical="center" wrapText="1"/>
    </xf>
    <xf numFmtId="0" fontId="17" fillId="0" borderId="0" xfId="0" applyFont="1" applyAlignment="1">
      <alignment horizontal="justify" vertical="center" wrapText="1"/>
    </xf>
    <xf numFmtId="0" fontId="17" fillId="0" borderId="3" xfId="0" applyFont="1" applyBorder="1" applyAlignment="1">
      <alignment horizontal="justify" vertical="center" wrapText="1"/>
    </xf>
    <xf numFmtId="3" fontId="17" fillId="0" borderId="0" xfId="27" applyNumberFormat="1" applyFont="1" applyFill="1" applyBorder="1" applyAlignment="1">
      <alignment horizontal="right" vertical="center" wrapText="1"/>
    </xf>
    <xf numFmtId="0" fontId="8" fillId="0" borderId="0" xfId="0" applyFont="1" applyAlignment="1">
      <alignment horizontal="left" vertical="center" wrapText="1"/>
    </xf>
    <xf numFmtId="3" fontId="9" fillId="0" borderId="0" xfId="27" applyNumberFormat="1" applyFont="1" applyFill="1" applyBorder="1" applyAlignment="1">
      <alignment vertical="center" wrapText="1"/>
    </xf>
    <xf numFmtId="3" fontId="28" fillId="0" borderId="0" xfId="0" applyNumberFormat="1" applyFont="1"/>
    <xf numFmtId="10" fontId="28" fillId="0" borderId="0" xfId="0" applyNumberFormat="1" applyFont="1"/>
    <xf numFmtId="0" fontId="28" fillId="0" borderId="7" xfId="0" applyFont="1" applyBorder="1"/>
    <xf numFmtId="3" fontId="18" fillId="0" borderId="0" xfId="0" applyNumberFormat="1" applyFont="1" applyAlignment="1">
      <alignment horizontal="right" vertical="center"/>
    </xf>
    <xf numFmtId="3" fontId="2" fillId="0" borderId="0" xfId="27" applyNumberFormat="1" applyFont="1" applyFill="1" applyBorder="1" applyAlignment="1"/>
    <xf numFmtId="4" fontId="2" fillId="0" borderId="0" xfId="0" applyNumberFormat="1" applyFont="1" applyAlignment="1">
      <alignment horizontal="right"/>
    </xf>
    <xf numFmtId="4" fontId="18" fillId="0" borderId="0" xfId="0" applyNumberFormat="1" applyFont="1" applyAlignment="1">
      <alignment horizontal="right"/>
    </xf>
    <xf numFmtId="3" fontId="1" fillId="0" borderId="0" xfId="27" applyNumberFormat="1" applyFont="1" applyFill="1" applyBorder="1" applyAlignment="1">
      <alignment horizontal="right"/>
    </xf>
    <xf numFmtId="3" fontId="1" fillId="0" borderId="0" xfId="27" applyNumberFormat="1" applyFont="1" applyFill="1" applyBorder="1" applyAlignment="1">
      <alignment vertical="center"/>
    </xf>
    <xf numFmtId="0" fontId="1" fillId="0" borderId="0" xfId="0" applyFont="1" applyAlignment="1">
      <alignment vertical="center"/>
    </xf>
    <xf numFmtId="14" fontId="8" fillId="0" borderId="0" xfId="0" applyNumberFormat="1" applyFont="1" applyAlignment="1">
      <alignment horizontal="right" vertical="center"/>
    </xf>
    <xf numFmtId="0" fontId="1" fillId="0" borderId="0" xfId="0" applyFont="1" applyAlignment="1">
      <alignment horizontal="left" vertical="top" wrapText="1" indent="2"/>
    </xf>
    <xf numFmtId="0" fontId="13" fillId="0" borderId="0" xfId="0" applyFont="1"/>
    <xf numFmtId="0" fontId="13" fillId="3" borderId="2" xfId="28" applyFont="1" applyFill="1" applyBorder="1" applyAlignment="1">
      <alignment vertical="center"/>
    </xf>
    <xf numFmtId="164" fontId="14" fillId="0" borderId="3" xfId="1" applyNumberFormat="1" applyFont="1" applyBorder="1" applyAlignment="1">
      <alignment horizontal="left"/>
    </xf>
    <xf numFmtId="3" fontId="17" fillId="0" borderId="2" xfId="27" applyNumberFormat="1" applyFont="1" applyFill="1" applyBorder="1" applyAlignment="1">
      <alignment horizontal="right" vertical="center" wrapText="1"/>
    </xf>
    <xf numFmtId="3" fontId="9" fillId="0" borderId="2" xfId="27" applyNumberFormat="1" applyFont="1" applyFill="1" applyBorder="1" applyAlignment="1">
      <alignment vertical="center" wrapText="1"/>
    </xf>
    <xf numFmtId="0" fontId="1" fillId="0" borderId="0" xfId="0" applyFont="1" applyAlignment="1">
      <alignment horizontal="left" vertical="center"/>
    </xf>
    <xf numFmtId="0" fontId="1" fillId="0" borderId="0" xfId="0" quotePrefix="1" applyFont="1" applyAlignment="1">
      <alignment horizontal="left" vertical="center" wrapText="1" indent="4"/>
    </xf>
    <xf numFmtId="0" fontId="28" fillId="0" borderId="4" xfId="0" applyFont="1" applyBorder="1" applyAlignment="1">
      <alignment vertical="center" wrapText="1"/>
    </xf>
    <xf numFmtId="0" fontId="30" fillId="0" borderId="4" xfId="0" applyFont="1" applyBorder="1" applyAlignment="1">
      <alignment vertical="center" wrapText="1"/>
    </xf>
    <xf numFmtId="0" fontId="29" fillId="0" borderId="4" xfId="0" applyFont="1" applyBorder="1" applyAlignment="1">
      <alignment vertical="center" wrapText="1"/>
    </xf>
    <xf numFmtId="0" fontId="29" fillId="0" borderId="0" xfId="0" applyFont="1" applyAlignment="1">
      <alignment vertical="center" wrapText="1"/>
    </xf>
    <xf numFmtId="0" fontId="28" fillId="0" borderId="0" xfId="0" applyFont="1" applyAlignment="1">
      <alignment vertical="center" wrapText="1"/>
    </xf>
    <xf numFmtId="0" fontId="28" fillId="0" borderId="8" xfId="0" applyFont="1" applyBorder="1" applyAlignment="1">
      <alignment vertical="center" wrapText="1"/>
    </xf>
    <xf numFmtId="0" fontId="28" fillId="0" borderId="7" xfId="0" applyFont="1" applyBorder="1" applyAlignment="1">
      <alignment vertical="center" wrapText="1"/>
    </xf>
    <xf numFmtId="3" fontId="1" fillId="0" borderId="2" xfId="27" applyNumberFormat="1" applyFont="1" applyFill="1" applyBorder="1" applyAlignment="1">
      <alignment horizontal="right" vertical="center" wrapText="1"/>
    </xf>
    <xf numFmtId="3" fontId="9" fillId="0" borderId="6" xfId="27" applyNumberFormat="1" applyFont="1" applyFill="1" applyBorder="1" applyAlignment="1">
      <alignment vertical="center" wrapText="1"/>
    </xf>
    <xf numFmtId="3" fontId="2" fillId="0" borderId="2" xfId="27" applyNumberFormat="1" applyFont="1" applyFill="1" applyBorder="1" applyAlignment="1">
      <alignment vertical="center" wrapText="1"/>
    </xf>
    <xf numFmtId="3" fontId="2" fillId="0" borderId="2" xfId="27" applyNumberFormat="1" applyFont="1" applyFill="1" applyBorder="1" applyAlignment="1">
      <alignment vertical="center"/>
    </xf>
    <xf numFmtId="3" fontId="22" fillId="0" borderId="6" xfId="27" applyNumberFormat="1" applyFont="1" applyFill="1" applyBorder="1" applyAlignment="1">
      <alignment vertical="center" wrapText="1"/>
    </xf>
    <xf numFmtId="3" fontId="9" fillId="0" borderId="2" xfId="27" applyNumberFormat="1" applyFont="1" applyFill="1" applyBorder="1" applyAlignment="1" applyProtection="1">
      <protection locked="0"/>
    </xf>
    <xf numFmtId="3" fontId="2" fillId="0" borderId="2" xfId="0" applyNumberFormat="1" applyFont="1" applyBorder="1"/>
    <xf numFmtId="3" fontId="2" fillId="0" borderId="4" xfId="1" applyNumberFormat="1" applyFont="1" applyBorder="1" applyAlignment="1" applyProtection="1">
      <alignment horizontal="right"/>
      <protection locked="0"/>
    </xf>
    <xf numFmtId="3" fontId="1" fillId="0" borderId="0" xfId="0" applyNumberFormat="1" applyFont="1"/>
    <xf numFmtId="3" fontId="2" fillId="0" borderId="0" xfId="1" applyNumberFormat="1" applyFont="1" applyAlignment="1" applyProtection="1">
      <alignment horizontal="right"/>
      <protection locked="0"/>
    </xf>
    <xf numFmtId="3" fontId="1" fillId="0" borderId="0" xfId="0" applyNumberFormat="1" applyFont="1" applyAlignment="1">
      <alignment horizontal="right"/>
    </xf>
    <xf numFmtId="3" fontId="1" fillId="0" borderId="4" xfId="0" applyNumberFormat="1" applyFont="1" applyBorder="1"/>
    <xf numFmtId="3" fontId="1" fillId="0" borderId="0" xfId="0" applyNumberFormat="1" applyFont="1" applyAlignment="1">
      <alignment vertical="center"/>
    </xf>
    <xf numFmtId="3" fontId="27" fillId="0" borderId="0" xfId="1" applyNumberFormat="1" applyFont="1" applyAlignment="1" applyProtection="1">
      <alignment horizontal="right"/>
      <protection locked="0"/>
    </xf>
    <xf numFmtId="3" fontId="1" fillId="0" borderId="8" xfId="0" applyNumberFormat="1" applyFont="1" applyBorder="1" applyAlignment="1">
      <alignment horizontal="right" vertical="center"/>
    </xf>
    <xf numFmtId="3" fontId="18" fillId="0" borderId="7" xfId="0" applyNumberFormat="1" applyFont="1" applyBorder="1" applyAlignment="1">
      <alignment horizontal="right" vertical="center" wrapText="1"/>
    </xf>
    <xf numFmtId="3" fontId="1" fillId="0" borderId="7" xfId="0" applyNumberFormat="1" applyFont="1" applyBorder="1" applyAlignment="1">
      <alignment horizontal="right" vertical="center"/>
    </xf>
    <xf numFmtId="3" fontId="2" fillId="0" borderId="0" xfId="27" applyNumberFormat="1" applyFont="1" applyFill="1" applyBorder="1" applyAlignment="1">
      <alignment vertical="center" wrapText="1"/>
    </xf>
    <xf numFmtId="3" fontId="8" fillId="0" borderId="8" xfId="0" applyNumberFormat="1" applyFont="1" applyBorder="1" applyAlignment="1">
      <alignment horizontal="right" vertical="center"/>
    </xf>
    <xf numFmtId="3" fontId="8" fillId="0" borderId="4" xfId="27" applyNumberFormat="1" applyFont="1" applyFill="1" applyBorder="1" applyAlignment="1">
      <alignment horizontal="right" vertical="center"/>
    </xf>
    <xf numFmtId="3" fontId="1" fillId="0" borderId="0" xfId="27" applyNumberFormat="1" applyFont="1" applyFill="1" applyBorder="1" applyAlignment="1">
      <alignment horizontal="right" vertical="center"/>
    </xf>
    <xf numFmtId="0" fontId="30" fillId="0" borderId="0" xfId="0" applyFont="1" applyAlignment="1">
      <alignment vertical="center" wrapText="1"/>
    </xf>
    <xf numFmtId="4" fontId="1" fillId="0" borderId="0" xfId="0" applyNumberFormat="1" applyFont="1"/>
    <xf numFmtId="4" fontId="18" fillId="0" borderId="0" xfId="0" applyNumberFormat="1" applyFont="1" applyAlignment="1">
      <alignment horizontal="right" vertical="center" wrapText="1"/>
    </xf>
    <xf numFmtId="0" fontId="31" fillId="0" borderId="0" xfId="0" applyFont="1" applyAlignment="1">
      <alignment horizontal="justify" vertical="center" wrapText="1"/>
    </xf>
    <xf numFmtId="0" fontId="31" fillId="0" borderId="0" xfId="0" applyFont="1" applyAlignment="1">
      <alignment horizontal="left" vertical="center" wrapText="1"/>
    </xf>
    <xf numFmtId="0" fontId="33" fillId="0" borderId="0" xfId="0" applyFont="1" applyAlignment="1">
      <alignment horizontal="justify" vertical="center" wrapText="1"/>
    </xf>
    <xf numFmtId="0" fontId="33" fillId="0" borderId="0" xfId="0" applyFont="1" applyAlignment="1">
      <alignment horizontal="left" vertical="center" wrapText="1"/>
    </xf>
    <xf numFmtId="168" fontId="18" fillId="0" borderId="0" xfId="27" applyNumberFormat="1" applyFont="1" applyBorder="1" applyAlignment="1">
      <alignment horizontal="right" vertical="center"/>
    </xf>
    <xf numFmtId="0" fontId="18" fillId="0" borderId="0" xfId="0" applyFont="1" applyAlignment="1">
      <alignment horizontal="right" vertical="center" wrapText="1"/>
    </xf>
    <xf numFmtId="0" fontId="29" fillId="0" borderId="7" xfId="0" applyFont="1" applyBorder="1" applyAlignment="1">
      <alignment vertical="center"/>
    </xf>
    <xf numFmtId="0" fontId="29" fillId="0" borderId="7" xfId="0" applyFont="1" applyBorder="1" applyAlignment="1">
      <alignment horizontal="right" vertical="center"/>
    </xf>
    <xf numFmtId="0" fontId="29" fillId="0" borderId="7" xfId="0" applyFont="1" applyBorder="1" applyAlignment="1">
      <alignment horizontal="right" vertical="center" wrapText="1"/>
    </xf>
    <xf numFmtId="0" fontId="28" fillId="0" borderId="7" xfId="0" applyFont="1" applyBorder="1" applyAlignment="1">
      <alignment wrapText="1"/>
    </xf>
    <xf numFmtId="0" fontId="34" fillId="0" borderId="0" xfId="0" applyFont="1"/>
    <xf numFmtId="0" fontId="36" fillId="0" borderId="0" xfId="0" applyFont="1"/>
    <xf numFmtId="0" fontId="35" fillId="0" borderId="0" xfId="0" applyFont="1"/>
    <xf numFmtId="0" fontId="32" fillId="4" borderId="0" xfId="0" applyFont="1" applyFill="1"/>
    <xf numFmtId="0" fontId="37" fillId="4" borderId="0" xfId="0" applyFont="1" applyFill="1"/>
    <xf numFmtId="0" fontId="28" fillId="0" borderId="3" xfId="0" applyFont="1" applyBorder="1"/>
    <xf numFmtId="0" fontId="36" fillId="0" borderId="3" xfId="0" applyFont="1" applyBorder="1"/>
    <xf numFmtId="0" fontId="35" fillId="0" borderId="3" xfId="0" applyFont="1" applyBorder="1"/>
    <xf numFmtId="0" fontId="18" fillId="0" borderId="0" xfId="0" quotePrefix="1" applyFont="1" applyAlignment="1">
      <alignment horizontal="left" vertical="center" wrapText="1" indent="1"/>
    </xf>
    <xf numFmtId="3" fontId="17" fillId="0" borderId="12" xfId="0" applyNumberFormat="1" applyFont="1" applyBorder="1" applyAlignment="1">
      <alignment horizontal="right" vertical="center" wrapText="1"/>
    </xf>
    <xf numFmtId="0" fontId="18" fillId="0" borderId="11" xfId="0" applyFont="1" applyBorder="1" applyAlignment="1">
      <alignment horizontal="right" vertical="center" wrapText="1"/>
    </xf>
    <xf numFmtId="0" fontId="17" fillId="0" borderId="12" xfId="0" applyFont="1" applyBorder="1" applyAlignment="1">
      <alignment horizontal="right" vertical="center" wrapText="1"/>
    </xf>
    <xf numFmtId="3" fontId="18" fillId="0" borderId="13" xfId="0" applyNumberFormat="1" applyFont="1" applyBorder="1" applyAlignment="1">
      <alignment horizontal="right" vertical="center" wrapText="1"/>
    </xf>
    <xf numFmtId="3" fontId="18" fillId="0" borderId="11" xfId="0" applyNumberFormat="1" applyFont="1" applyBorder="1" applyAlignment="1">
      <alignment horizontal="right" vertical="center" wrapText="1"/>
    </xf>
    <xf numFmtId="3" fontId="18" fillId="0" borderId="11" xfId="0" applyNumberFormat="1" applyFont="1" applyBorder="1" applyAlignment="1">
      <alignment horizontal="right" vertical="center"/>
    </xf>
    <xf numFmtId="0" fontId="18" fillId="0" borderId="7" xfId="0" applyFont="1" applyBorder="1" applyAlignment="1">
      <alignment horizontal="right" vertical="center" wrapText="1"/>
    </xf>
    <xf numFmtId="3" fontId="18" fillId="0" borderId="8" xfId="0" applyNumberFormat="1" applyFont="1" applyBorder="1" applyAlignment="1">
      <alignment horizontal="right" vertical="center" wrapText="1"/>
    </xf>
    <xf numFmtId="3" fontId="18" fillId="0" borderId="4" xfId="27" applyNumberFormat="1" applyFont="1" applyFill="1" applyBorder="1" applyAlignment="1">
      <alignment horizontal="right" vertical="center" wrapText="1"/>
    </xf>
    <xf numFmtId="3" fontId="18" fillId="0" borderId="0" xfId="27" applyNumberFormat="1" applyFont="1" applyFill="1" applyBorder="1" applyAlignment="1">
      <alignment horizontal="right" vertical="center" wrapText="1"/>
    </xf>
    <xf numFmtId="14" fontId="8" fillId="0" borderId="2" xfId="0" applyNumberFormat="1" applyFont="1" applyBorder="1" applyAlignment="1">
      <alignment horizontal="right" vertical="center"/>
    </xf>
    <xf numFmtId="14" fontId="8" fillId="0" borderId="0" xfId="0" applyNumberFormat="1" applyFont="1"/>
    <xf numFmtId="3" fontId="2" fillId="0" borderId="8" xfId="0" applyNumberFormat="1" applyFont="1" applyBorder="1"/>
    <xf numFmtId="3" fontId="2" fillId="0" borderId="4" xfId="27" applyNumberFormat="1" applyFont="1" applyBorder="1" applyAlignment="1" applyProtection="1">
      <alignment horizontal="right"/>
      <protection locked="0"/>
    </xf>
    <xf numFmtId="3" fontId="27" fillId="0" borderId="0" xfId="27" applyNumberFormat="1" applyFont="1" applyBorder="1" applyAlignment="1" applyProtection="1">
      <alignment horizontal="right"/>
      <protection locked="0"/>
    </xf>
    <xf numFmtId="0" fontId="1" fillId="0" borderId="8" xfId="0" applyFont="1" applyBorder="1"/>
    <xf numFmtId="3" fontId="18" fillId="0" borderId="7" xfId="0" applyNumberFormat="1" applyFont="1" applyBorder="1" applyAlignment="1">
      <alignment horizontal="right" vertical="center"/>
    </xf>
    <xf numFmtId="0" fontId="18" fillId="0" borderId="8" xfId="0" applyFont="1" applyBorder="1" applyAlignment="1">
      <alignment horizontal="right" vertical="center" wrapText="1"/>
    </xf>
    <xf numFmtId="3" fontId="17" fillId="0" borderId="8" xfId="0" applyNumberFormat="1" applyFont="1" applyBorder="1" applyAlignment="1">
      <alignment horizontal="right" vertical="center" wrapText="1"/>
    </xf>
    <xf numFmtId="3" fontId="1" fillId="0" borderId="7" xfId="0" applyNumberFormat="1" applyFont="1" applyBorder="1"/>
    <xf numFmtId="3" fontId="1" fillId="0" borderId="8" xfId="0" applyNumberFormat="1" applyFont="1" applyBorder="1"/>
    <xf numFmtId="3" fontId="1" fillId="0" borderId="7" xfId="0" applyNumberFormat="1" applyFont="1" applyBorder="1" applyAlignment="1">
      <alignment vertical="center"/>
    </xf>
    <xf numFmtId="3" fontId="1" fillId="0" borderId="2" xfId="0" applyNumberFormat="1" applyFont="1" applyBorder="1" applyAlignment="1">
      <alignment horizontal="right" vertical="center"/>
    </xf>
    <xf numFmtId="3" fontId="17" fillId="0" borderId="4" xfId="27" applyNumberFormat="1" applyFont="1" applyFill="1" applyBorder="1" applyAlignment="1">
      <alignment horizontal="right" vertical="center" wrapText="1"/>
    </xf>
    <xf numFmtId="3" fontId="17" fillId="0" borderId="11" xfId="0" applyNumberFormat="1" applyFont="1" applyBorder="1" applyAlignment="1">
      <alignment horizontal="right" vertical="center" wrapText="1"/>
    </xf>
    <xf numFmtId="3" fontId="1" fillId="0" borderId="7" xfId="0" applyNumberFormat="1" applyFont="1" applyBorder="1" applyAlignment="1">
      <alignment horizontal="right"/>
    </xf>
    <xf numFmtId="3" fontId="1" fillId="0" borderId="8" xfId="0" applyNumberFormat="1" applyFont="1" applyBorder="1" applyAlignment="1">
      <alignment horizontal="right"/>
    </xf>
    <xf numFmtId="3" fontId="8" fillId="0" borderId="0" xfId="0" applyNumberFormat="1" applyFont="1" applyAlignment="1">
      <alignment horizontal="right"/>
    </xf>
    <xf numFmtId="3" fontId="8" fillId="0" borderId="4" xfId="0" applyNumberFormat="1" applyFont="1" applyBorder="1" applyAlignment="1">
      <alignment horizontal="right"/>
    </xf>
    <xf numFmtId="3" fontId="8" fillId="0" borderId="7" xfId="0" applyNumberFormat="1" applyFont="1" applyBorder="1" applyAlignment="1">
      <alignment horizontal="right"/>
    </xf>
    <xf numFmtId="168" fontId="1" fillId="0" borderId="0" xfId="27" applyNumberFormat="1" applyFont="1" applyFill="1" applyBorder="1"/>
    <xf numFmtId="4" fontId="2" fillId="0" borderId="2" xfId="0" applyNumberFormat="1" applyFont="1" applyBorder="1"/>
    <xf numFmtId="14" fontId="9" fillId="0" borderId="0" xfId="0" applyNumberFormat="1" applyFont="1" applyAlignment="1">
      <alignment horizontal="right"/>
    </xf>
    <xf numFmtId="3" fontId="29" fillId="0" borderId="0" xfId="0" applyNumberFormat="1" applyFont="1" applyAlignment="1">
      <alignment vertical="top"/>
    </xf>
    <xf numFmtId="10" fontId="29" fillId="0" borderId="0" xfId="0" applyNumberFormat="1" applyFont="1"/>
    <xf numFmtId="0" fontId="18" fillId="0" borderId="3" xfId="0" quotePrefix="1" applyFont="1" applyBorder="1" applyAlignment="1">
      <alignment vertical="center" wrapText="1"/>
    </xf>
    <xf numFmtId="3" fontId="18" fillId="0" borderId="0" xfId="27" applyNumberFormat="1" applyFont="1" applyFill="1" applyBorder="1" applyAlignment="1">
      <alignment horizontal="right" vertical="center"/>
    </xf>
    <xf numFmtId="0" fontId="38" fillId="0" borderId="3" xfId="0" applyFont="1" applyBorder="1" applyAlignment="1">
      <alignment horizontal="left" vertical="center"/>
    </xf>
    <xf numFmtId="0" fontId="34" fillId="0" borderId="0" xfId="0" applyFont="1" applyAlignment="1">
      <alignment wrapText="1"/>
    </xf>
    <xf numFmtId="0" fontId="29" fillId="0" borderId="0" xfId="0" applyFont="1" applyAlignment="1">
      <alignment horizontal="left" vertical="top"/>
    </xf>
    <xf numFmtId="10" fontId="28" fillId="0" borderId="0" xfId="29" applyNumberFormat="1" applyFont="1"/>
    <xf numFmtId="0" fontId="34" fillId="0" borderId="0" xfId="0" applyFont="1" applyAlignment="1">
      <alignment horizontal="left" wrapText="1"/>
    </xf>
    <xf numFmtId="0" fontId="8" fillId="0" borderId="0" xfId="0" applyFont="1" applyAlignment="1">
      <alignment horizontal="justify" vertical="center"/>
    </xf>
    <xf numFmtId="0" fontId="8" fillId="0" borderId="0" xfId="0" applyFont="1" applyAlignment="1">
      <alignment horizontal="right" vertical="center"/>
    </xf>
    <xf numFmtId="0" fontId="1" fillId="0" borderId="0" xfId="0" applyFont="1" applyAlignment="1">
      <alignment horizontal="right"/>
    </xf>
    <xf numFmtId="3" fontId="9" fillId="0" borderId="4" xfId="27" applyNumberFormat="1" applyFont="1" applyBorder="1" applyAlignment="1">
      <alignment horizontal="right" vertical="center" wrapText="1"/>
    </xf>
    <xf numFmtId="0" fontId="39" fillId="0" borderId="0" xfId="0" applyFont="1" applyAlignment="1">
      <alignment horizontal="left" indent="1"/>
    </xf>
    <xf numFmtId="0" fontId="1" fillId="0" borderId="0" xfId="0" applyFont="1" applyAlignment="1">
      <alignment horizontal="left" wrapText="1" indent="3"/>
    </xf>
    <xf numFmtId="0" fontId="39" fillId="0" borderId="0" xfId="0" applyFont="1" applyAlignment="1">
      <alignment horizontal="left" indent="4"/>
    </xf>
    <xf numFmtId="3" fontId="2" fillId="0" borderId="0" xfId="27" applyNumberFormat="1" applyFont="1" applyBorder="1" applyAlignment="1">
      <alignment horizontal="right" vertical="center" wrapText="1"/>
    </xf>
    <xf numFmtId="3" fontId="2" fillId="0" borderId="0" xfId="27" applyNumberFormat="1" applyFont="1" applyBorder="1" applyAlignment="1">
      <alignment horizontal="right" vertical="center"/>
    </xf>
    <xf numFmtId="3" fontId="2" fillId="0" borderId="0" xfId="27" applyNumberFormat="1" applyFont="1" applyAlignment="1">
      <alignment horizontal="right" vertical="center" wrapText="1"/>
    </xf>
    <xf numFmtId="3" fontId="22" fillId="0" borderId="4" xfId="27" applyNumberFormat="1" applyFont="1" applyBorder="1" applyAlignment="1">
      <alignment horizontal="right" vertical="center" wrapText="1"/>
    </xf>
    <xf numFmtId="3" fontId="9" fillId="0" borderId="0" xfId="27" applyNumberFormat="1" applyFont="1" applyBorder="1" applyAlignment="1">
      <alignment horizontal="right" vertical="center" wrapText="1"/>
    </xf>
    <xf numFmtId="3" fontId="2" fillId="0" borderId="0" xfId="0" applyNumberFormat="1" applyFont="1" applyAlignment="1">
      <alignment horizontal="right"/>
    </xf>
    <xf numFmtId="0" fontId="1" fillId="0" borderId="0" xfId="0" quotePrefix="1" applyFont="1" applyAlignment="1">
      <alignment horizontal="left" vertical="center" wrapText="1" indent="2"/>
    </xf>
    <xf numFmtId="0" fontId="38" fillId="0" borderId="3" xfId="0" quotePrefix="1" applyFont="1" applyBorder="1" applyAlignment="1">
      <alignment horizontal="left" vertical="center" indent="2"/>
    </xf>
    <xf numFmtId="168" fontId="1" fillId="0" borderId="0" xfId="27" applyNumberFormat="1" applyFont="1"/>
    <xf numFmtId="168" fontId="18" fillId="0" borderId="0" xfId="27" applyNumberFormat="1" applyFont="1" applyAlignment="1">
      <alignment vertical="center" wrapText="1"/>
    </xf>
    <xf numFmtId="168" fontId="1" fillId="0" borderId="0" xfId="27" applyNumberFormat="1" applyFont="1" applyAlignment="1">
      <alignment vertical="center" wrapText="1"/>
    </xf>
    <xf numFmtId="168" fontId="2" fillId="0" borderId="0" xfId="27" applyNumberFormat="1" applyFont="1" applyAlignment="1" applyProtection="1">
      <alignment horizontal="right"/>
      <protection locked="0"/>
    </xf>
    <xf numFmtId="168" fontId="2" fillId="0" borderId="0" xfId="27" applyNumberFormat="1" applyFont="1" applyBorder="1" applyAlignment="1" applyProtection="1">
      <alignment horizontal="right" wrapText="1"/>
      <protection locked="0"/>
    </xf>
    <xf numFmtId="168" fontId="2" fillId="0" borderId="0" xfId="27" applyNumberFormat="1" applyFont="1" applyBorder="1" applyAlignment="1" applyProtection="1">
      <alignment horizontal="right"/>
      <protection locked="0"/>
    </xf>
    <xf numFmtId="0" fontId="1" fillId="0" borderId="0" xfId="0" applyFont="1" applyAlignment="1">
      <alignment horizontal="left" vertical="center" wrapText="1" indent="3"/>
    </xf>
    <xf numFmtId="169" fontId="1" fillId="0" borderId="0" xfId="0" applyNumberFormat="1" applyFont="1" applyAlignment="1">
      <alignment horizontal="right"/>
    </xf>
    <xf numFmtId="0" fontId="1" fillId="0" borderId="7" xfId="0" applyFont="1" applyBorder="1"/>
    <xf numFmtId="3" fontId="9" fillId="0" borderId="4" xfId="27" applyNumberFormat="1" applyFont="1" applyBorder="1" applyAlignment="1">
      <alignment vertical="center"/>
    </xf>
    <xf numFmtId="3" fontId="2" fillId="0" borderId="7" xfId="27" applyNumberFormat="1" applyFont="1" applyBorder="1" applyAlignment="1">
      <alignment vertical="center"/>
    </xf>
    <xf numFmtId="3" fontId="2" fillId="0" borderId="8" xfId="0" applyNumberFormat="1" applyFont="1" applyBorder="1" applyAlignment="1">
      <alignment vertical="center"/>
    </xf>
    <xf numFmtId="3" fontId="2" fillId="0" borderId="0" xfId="0" applyNumberFormat="1" applyFont="1" applyAlignment="1">
      <alignment vertical="center"/>
    </xf>
    <xf numFmtId="3" fontId="2" fillId="0" borderId="7" xfId="0" applyNumberFormat="1" applyFont="1" applyBorder="1" applyAlignment="1">
      <alignment vertical="center"/>
    </xf>
    <xf numFmtId="3" fontId="22" fillId="0" borderId="0" xfId="0" applyNumberFormat="1" applyFont="1" applyAlignment="1">
      <alignment vertical="center"/>
    </xf>
    <xf numFmtId="3" fontId="9" fillId="0" borderId="8" xfId="0" applyNumberFormat="1" applyFont="1" applyBorder="1" applyAlignment="1">
      <alignment vertical="center"/>
    </xf>
    <xf numFmtId="3" fontId="22" fillId="0" borderId="0" xfId="0" applyNumberFormat="1" applyFont="1" applyAlignment="1">
      <alignment horizontal="right" vertical="center"/>
    </xf>
    <xf numFmtId="3" fontId="9" fillId="0" borderId="4" xfId="0" applyNumberFormat="1" applyFont="1" applyBorder="1" applyAlignment="1">
      <alignment vertical="center"/>
    </xf>
    <xf numFmtId="3" fontId="9" fillId="0" borderId="0" xfId="0" applyNumberFormat="1" applyFont="1" applyAlignment="1">
      <alignment vertical="center"/>
    </xf>
    <xf numFmtId="3" fontId="22" fillId="0" borderId="6" xfId="27" applyNumberFormat="1" applyFont="1" applyBorder="1" applyAlignment="1">
      <alignment vertical="center" wrapText="1"/>
    </xf>
    <xf numFmtId="3" fontId="2" fillId="0" borderId="0" xfId="27" applyNumberFormat="1" applyFont="1" applyFill="1" applyBorder="1" applyAlignment="1">
      <alignment vertical="center"/>
    </xf>
    <xf numFmtId="14" fontId="8" fillId="0" borderId="0" xfId="0" applyNumberFormat="1" applyFont="1" applyAlignment="1">
      <alignment horizontal="right"/>
    </xf>
    <xf numFmtId="0" fontId="1" fillId="0" borderId="7" xfId="0" applyFont="1" applyBorder="1" applyAlignment="1">
      <alignment horizontal="right"/>
    </xf>
    <xf numFmtId="3" fontId="9" fillId="0" borderId="4" xfId="27" applyNumberFormat="1" applyFont="1" applyBorder="1" applyAlignment="1">
      <alignment horizontal="right" vertical="center"/>
    </xf>
    <xf numFmtId="3" fontId="2" fillId="0" borderId="8" xfId="27" applyNumberFormat="1" applyFont="1" applyBorder="1" applyAlignment="1">
      <alignment horizontal="right" vertical="center"/>
    </xf>
    <xf numFmtId="3" fontId="2" fillId="0" borderId="0" xfId="27" applyNumberFormat="1" applyFont="1" applyFill="1" applyBorder="1" applyAlignment="1">
      <alignment horizontal="right" vertical="center"/>
    </xf>
    <xf numFmtId="168" fontId="1" fillId="0" borderId="0" xfId="27" applyNumberFormat="1" applyFont="1" applyBorder="1" applyAlignment="1">
      <alignment horizontal="right"/>
    </xf>
    <xf numFmtId="3" fontId="2" fillId="0" borderId="7" xfId="27" applyNumberFormat="1" applyFont="1" applyBorder="1" applyAlignment="1">
      <alignment horizontal="right" vertical="center"/>
    </xf>
    <xf numFmtId="3" fontId="2" fillId="0" borderId="0" xfId="0" applyNumberFormat="1" applyFont="1" applyAlignment="1">
      <alignment horizontal="right" vertical="center"/>
    </xf>
    <xf numFmtId="3" fontId="2" fillId="0" borderId="7" xfId="0" applyNumberFormat="1" applyFont="1" applyBorder="1" applyAlignment="1">
      <alignment horizontal="right" vertical="center"/>
    </xf>
    <xf numFmtId="3" fontId="9" fillId="0" borderId="4" xfId="0" applyNumberFormat="1" applyFont="1" applyBorder="1" applyAlignment="1">
      <alignment horizontal="right" vertical="center"/>
    </xf>
    <xf numFmtId="3" fontId="2" fillId="0" borderId="8" xfId="0" applyNumberFormat="1" applyFont="1" applyBorder="1" applyAlignment="1">
      <alignment horizontal="right" vertical="center"/>
    </xf>
    <xf numFmtId="3" fontId="9" fillId="0" borderId="0" xfId="0" applyNumberFormat="1" applyFont="1" applyAlignment="1">
      <alignment horizontal="right" vertical="center"/>
    </xf>
    <xf numFmtId="0" fontId="8" fillId="0" borderId="7" xfId="0" applyFont="1" applyBorder="1" applyAlignment="1">
      <alignment horizontal="center"/>
    </xf>
    <xf numFmtId="3" fontId="2" fillId="0" borderId="7" xfId="27" applyNumberFormat="1" applyFont="1" applyBorder="1" applyAlignment="1" applyProtection="1">
      <alignment horizontal="right"/>
      <protection locked="0"/>
    </xf>
    <xf numFmtId="3" fontId="2" fillId="0" borderId="8" xfId="27" applyNumberFormat="1" applyFont="1" applyBorder="1" applyAlignment="1" applyProtection="1">
      <alignment horizontal="right"/>
      <protection locked="0"/>
    </xf>
    <xf numFmtId="3" fontId="1" fillId="0" borderId="7" xfId="27" applyNumberFormat="1" applyFont="1" applyBorder="1" applyAlignment="1">
      <alignment horizontal="right"/>
    </xf>
    <xf numFmtId="3" fontId="1" fillId="0" borderId="8" xfId="27" applyNumberFormat="1" applyFont="1" applyBorder="1" applyAlignment="1">
      <alignment horizontal="right"/>
    </xf>
    <xf numFmtId="3" fontId="1" fillId="0" borderId="7" xfId="27" applyNumberFormat="1" applyFont="1" applyBorder="1" applyAlignment="1">
      <alignment vertical="center"/>
    </xf>
    <xf numFmtId="3" fontId="40" fillId="0" borderId="0" xfId="0" applyNumberFormat="1" applyFont="1"/>
    <xf numFmtId="10" fontId="8" fillId="0" borderId="0" xfId="29" applyNumberFormat="1" applyFont="1" applyAlignment="1">
      <alignment horizontal="justify" vertical="center"/>
    </xf>
    <xf numFmtId="10" fontId="28" fillId="0" borderId="0" xfId="29" applyNumberFormat="1" applyFont="1" applyBorder="1"/>
    <xf numFmtId="9" fontId="28" fillId="0" borderId="0" xfId="29" applyFont="1" applyBorder="1"/>
    <xf numFmtId="170" fontId="28" fillId="0" borderId="0" xfId="29" applyNumberFormat="1" applyFont="1" applyBorder="1"/>
    <xf numFmtId="43" fontId="28" fillId="0" borderId="0" xfId="27" applyFont="1" applyBorder="1"/>
    <xf numFmtId="0" fontId="8" fillId="0" borderId="0" xfId="0" applyFont="1" applyAlignment="1">
      <alignment horizontal="right" vertical="center" wrapText="1"/>
    </xf>
    <xf numFmtId="0" fontId="29" fillId="0" borderId="0" xfId="0" applyFont="1" applyAlignment="1">
      <alignment horizontal="right" vertical="center"/>
    </xf>
    <xf numFmtId="0" fontId="17" fillId="0" borderId="0" xfId="0" applyFont="1" applyAlignment="1">
      <alignment horizontal="justify" vertical="center"/>
    </xf>
    <xf numFmtId="10" fontId="18" fillId="0" borderId="0" xfId="0" applyNumberFormat="1" applyFont="1" applyAlignment="1">
      <alignment horizontal="right" vertical="center"/>
    </xf>
    <xf numFmtId="0" fontId="18" fillId="0" borderId="0" xfId="0" applyFont="1" applyAlignment="1">
      <alignment horizontal="right" vertical="center"/>
    </xf>
    <xf numFmtId="3" fontId="17" fillId="0" borderId="0" xfId="0" applyNumberFormat="1" applyFont="1" applyAlignment="1">
      <alignment horizontal="right" vertical="center"/>
    </xf>
    <xf numFmtId="10" fontId="17" fillId="0" borderId="0" xfId="0" applyNumberFormat="1" applyFont="1" applyAlignment="1">
      <alignment horizontal="right" vertical="center"/>
    </xf>
    <xf numFmtId="10" fontId="1" fillId="0" borderId="0" xfId="0" applyNumberFormat="1" applyFont="1" applyAlignment="1">
      <alignment horizontal="right" vertical="center"/>
    </xf>
    <xf numFmtId="10" fontId="8" fillId="0" borderId="0" xfId="29" applyNumberFormat="1" applyFont="1" applyBorder="1" applyAlignment="1">
      <alignment horizontal="right" vertical="center"/>
    </xf>
    <xf numFmtId="10" fontId="8" fillId="0" borderId="0" xfId="0" applyNumberFormat="1" applyFont="1" applyAlignment="1">
      <alignment horizontal="right" vertical="center"/>
    </xf>
    <xf numFmtId="0" fontId="28" fillId="0" borderId="16" xfId="0" applyFont="1" applyBorder="1"/>
    <xf numFmtId="0" fontId="28" fillId="0" borderId="16" xfId="0" applyFont="1" applyBorder="1" applyAlignment="1">
      <alignment vertical="center" wrapText="1"/>
    </xf>
    <xf numFmtId="3" fontId="9" fillId="0" borderId="8" xfId="0" applyNumberFormat="1" applyFont="1" applyBorder="1" applyAlignment="1">
      <alignment horizontal="right" vertical="center"/>
    </xf>
    <xf numFmtId="3" fontId="1" fillId="0" borderId="0" xfId="27" applyNumberFormat="1" applyFont="1" applyBorder="1" applyAlignment="1" applyProtection="1">
      <alignment horizontal="right"/>
      <protection locked="0"/>
    </xf>
    <xf numFmtId="3" fontId="1" fillId="0" borderId="7" xfId="27" applyNumberFormat="1" applyFont="1" applyBorder="1" applyAlignment="1" applyProtection="1">
      <alignment horizontal="right"/>
      <protection locked="0"/>
    </xf>
    <xf numFmtId="0" fontId="1" fillId="3" borderId="3" xfId="0" applyFont="1" applyFill="1" applyBorder="1" applyAlignment="1">
      <alignment horizontal="center"/>
    </xf>
    <xf numFmtId="0" fontId="8" fillId="3" borderId="3" xfId="0" applyFont="1" applyFill="1" applyBorder="1" applyAlignment="1">
      <alignment horizontal="center"/>
    </xf>
    <xf numFmtId="3" fontId="2" fillId="3" borderId="5" xfId="27" applyNumberFormat="1" applyFont="1" applyFill="1" applyBorder="1" applyAlignment="1" applyProtection="1">
      <alignment horizontal="right"/>
      <protection locked="0"/>
    </xf>
    <xf numFmtId="0" fontId="1" fillId="3" borderId="0" xfId="0" applyFont="1" applyFill="1"/>
    <xf numFmtId="3" fontId="1" fillId="3" borderId="9" xfId="27" applyNumberFormat="1" applyFont="1" applyFill="1" applyBorder="1" applyAlignment="1" applyProtection="1">
      <alignment horizontal="right"/>
      <protection locked="0"/>
    </xf>
    <xf numFmtId="3" fontId="1" fillId="3" borderId="5" xfId="0" applyNumberFormat="1" applyFont="1" applyFill="1" applyBorder="1"/>
    <xf numFmtId="3" fontId="2" fillId="3" borderId="10" xfId="27" applyNumberFormat="1" applyFont="1" applyFill="1" applyBorder="1" applyAlignment="1" applyProtection="1">
      <alignment horizontal="right"/>
      <protection locked="0"/>
    </xf>
    <xf numFmtId="3"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pplyProtection="1">
      <alignment horizontal="right"/>
      <protection locked="0"/>
    </xf>
    <xf numFmtId="3" fontId="27" fillId="3" borderId="3" xfId="27" applyNumberFormat="1" applyFont="1" applyFill="1" applyBorder="1" applyAlignment="1" applyProtection="1">
      <alignment horizontal="right"/>
      <protection locked="0"/>
    </xf>
    <xf numFmtId="168"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lignment horizontal="right"/>
    </xf>
    <xf numFmtId="3" fontId="1" fillId="3" borderId="5" xfId="27" applyNumberFormat="1" applyFont="1" applyFill="1" applyBorder="1" applyAlignment="1">
      <alignment horizontal="right"/>
    </xf>
    <xf numFmtId="3" fontId="1" fillId="3" borderId="3" xfId="27" applyNumberFormat="1" applyFont="1" applyFill="1" applyBorder="1" applyAlignment="1">
      <alignment vertical="center"/>
    </xf>
    <xf numFmtId="3" fontId="1" fillId="3" borderId="0" xfId="0" applyNumberFormat="1" applyFont="1" applyFill="1"/>
    <xf numFmtId="3" fontId="18" fillId="3" borderId="3" xfId="0" applyNumberFormat="1" applyFont="1" applyFill="1" applyBorder="1" applyAlignment="1">
      <alignment horizontal="right" vertical="center" wrapText="1"/>
    </xf>
    <xf numFmtId="3" fontId="18" fillId="3" borderId="3" xfId="0" applyNumberFormat="1" applyFont="1" applyFill="1" applyBorder="1" applyAlignment="1">
      <alignment horizontal="right" vertical="center"/>
    </xf>
    <xf numFmtId="3" fontId="18" fillId="3" borderId="3" xfId="27" applyNumberFormat="1" applyFont="1" applyFill="1" applyBorder="1" applyAlignment="1">
      <alignment horizontal="right" vertical="center"/>
    </xf>
    <xf numFmtId="4" fontId="18" fillId="3" borderId="3" xfId="0" applyNumberFormat="1" applyFont="1" applyFill="1" applyBorder="1" applyAlignment="1">
      <alignment horizontal="right" vertical="center" wrapText="1"/>
    </xf>
    <xf numFmtId="0" fontId="1" fillId="3" borderId="0" xfId="0" applyFont="1" applyFill="1" applyAlignment="1">
      <alignment horizontal="center"/>
    </xf>
    <xf numFmtId="0" fontId="8" fillId="3" borderId="0" xfId="0" applyFont="1" applyFill="1" applyAlignment="1">
      <alignment horizontal="center"/>
    </xf>
    <xf numFmtId="3" fontId="1" fillId="3" borderId="7" xfId="0" applyNumberFormat="1" applyFont="1" applyFill="1" applyBorder="1" applyAlignment="1">
      <alignment horizontal="right"/>
    </xf>
    <xf numFmtId="3" fontId="1" fillId="3" borderId="4" xfId="0" applyNumberFormat="1" applyFont="1" applyFill="1" applyBorder="1"/>
    <xf numFmtId="3" fontId="1" fillId="3" borderId="8" xfId="0" applyNumberFormat="1" applyFont="1" applyFill="1" applyBorder="1"/>
    <xf numFmtId="3" fontId="1" fillId="3" borderId="7" xfId="0" applyNumberFormat="1" applyFont="1" applyFill="1" applyBorder="1"/>
    <xf numFmtId="168" fontId="1" fillId="3" borderId="0" xfId="27" applyNumberFormat="1" applyFont="1" applyFill="1"/>
    <xf numFmtId="3" fontId="1" fillId="3" borderId="7" xfId="0" applyNumberFormat="1" applyFont="1" applyFill="1" applyBorder="1" applyAlignment="1">
      <alignment vertical="center"/>
    </xf>
    <xf numFmtId="14" fontId="8" fillId="3" borderId="3" xfId="0" applyNumberFormat="1" applyFont="1" applyFill="1" applyBorder="1" applyAlignment="1">
      <alignment horizontal="right"/>
    </xf>
    <xf numFmtId="0" fontId="1" fillId="3" borderId="3" xfId="0" applyFont="1" applyFill="1" applyBorder="1" applyAlignment="1">
      <alignment horizontal="right"/>
    </xf>
    <xf numFmtId="3" fontId="9" fillId="3" borderId="5" xfId="27" applyNumberFormat="1" applyFont="1" applyFill="1" applyBorder="1" applyAlignment="1">
      <alignment horizontal="right" vertical="center"/>
    </xf>
    <xf numFmtId="3" fontId="2" fillId="3" borderId="10" xfId="27" applyNumberFormat="1" applyFont="1" applyFill="1" applyBorder="1" applyAlignment="1">
      <alignment horizontal="right" vertical="center"/>
    </xf>
    <xf numFmtId="3" fontId="2" fillId="3" borderId="3" xfId="27" applyNumberFormat="1" applyFont="1" applyFill="1" applyBorder="1" applyAlignment="1">
      <alignment horizontal="right" vertical="center"/>
    </xf>
    <xf numFmtId="3" fontId="2" fillId="3" borderId="3" xfId="27" applyNumberFormat="1" applyFont="1" applyFill="1" applyBorder="1" applyAlignment="1">
      <alignment horizontal="right" vertical="center" wrapText="1"/>
    </xf>
    <xf numFmtId="168" fontId="1" fillId="3" borderId="3" xfId="27" applyNumberFormat="1" applyFont="1" applyFill="1" applyBorder="1" applyAlignment="1">
      <alignment horizontal="right"/>
    </xf>
    <xf numFmtId="3" fontId="2" fillId="3" borderId="9" xfId="27" applyNumberFormat="1" applyFont="1" applyFill="1" applyBorder="1" applyAlignment="1">
      <alignment horizontal="right" vertical="center"/>
    </xf>
    <xf numFmtId="3" fontId="2" fillId="3" borderId="3" xfId="0" applyNumberFormat="1" applyFont="1" applyFill="1" applyBorder="1" applyAlignment="1">
      <alignment horizontal="right" vertical="center"/>
    </xf>
    <xf numFmtId="3" fontId="2" fillId="3" borderId="9" xfId="0" applyNumberFormat="1" applyFont="1" applyFill="1" applyBorder="1" applyAlignment="1">
      <alignment horizontal="right" vertical="center"/>
    </xf>
    <xf numFmtId="3" fontId="22" fillId="3" borderId="0" xfId="0" applyNumberFormat="1" applyFont="1" applyFill="1" applyAlignment="1">
      <alignment horizontal="right" vertical="center"/>
    </xf>
    <xf numFmtId="0" fontId="1" fillId="3" borderId="8" xfId="0" applyFont="1" applyFill="1" applyBorder="1"/>
    <xf numFmtId="3" fontId="9" fillId="3" borderId="5" xfId="0" applyNumberFormat="1" applyFont="1" applyFill="1" applyBorder="1" applyAlignment="1">
      <alignment horizontal="right" vertical="center"/>
    </xf>
    <xf numFmtId="3" fontId="2" fillId="3" borderId="10" xfId="0" applyNumberFormat="1" applyFont="1" applyFill="1" applyBorder="1" applyAlignment="1">
      <alignment horizontal="right" vertical="center"/>
    </xf>
    <xf numFmtId="3" fontId="9" fillId="3" borderId="3" xfId="0" applyNumberFormat="1" applyFont="1" applyFill="1" applyBorder="1" applyAlignment="1">
      <alignment horizontal="right" vertical="center"/>
    </xf>
    <xf numFmtId="3" fontId="2" fillId="3" borderId="0" xfId="0" applyNumberFormat="1" applyFont="1" applyFill="1" applyAlignment="1">
      <alignment horizontal="right"/>
    </xf>
    <xf numFmtId="3" fontId="2" fillId="3" borderId="3" xfId="0" applyNumberFormat="1" applyFont="1" applyFill="1" applyBorder="1" applyAlignment="1">
      <alignment horizontal="right"/>
    </xf>
    <xf numFmtId="4" fontId="2" fillId="3" borderId="3" xfId="0" applyNumberFormat="1" applyFont="1" applyFill="1" applyBorder="1" applyAlignment="1">
      <alignment horizontal="right"/>
    </xf>
    <xf numFmtId="14" fontId="8" fillId="3" borderId="0" xfId="0" applyNumberFormat="1" applyFont="1" applyFill="1" applyAlignment="1">
      <alignment horizontal="right"/>
    </xf>
    <xf numFmtId="0" fontId="1" fillId="3" borderId="0" xfId="0" applyFont="1" applyFill="1" applyAlignment="1">
      <alignment horizontal="right"/>
    </xf>
    <xf numFmtId="0" fontId="1" fillId="3" borderId="7" xfId="0" applyFont="1" applyFill="1" applyBorder="1" applyAlignment="1">
      <alignment horizontal="right"/>
    </xf>
    <xf numFmtId="0" fontId="24" fillId="0" borderId="0" xfId="0" applyFont="1" applyAlignment="1">
      <alignment horizontal="left" vertical="center" wrapText="1"/>
    </xf>
    <xf numFmtId="0" fontId="24" fillId="0" borderId="0" xfId="0" applyFont="1" applyAlignment="1">
      <alignment horizontal="left" vertical="center" wrapText="1" indent="1"/>
    </xf>
    <xf numFmtId="3" fontId="8" fillId="0" borderId="8" xfId="27" applyNumberFormat="1" applyFont="1" applyFill="1" applyBorder="1" applyAlignment="1">
      <alignment horizontal="right" vertical="center"/>
    </xf>
    <xf numFmtId="0" fontId="38" fillId="0" borderId="3" xfId="0" applyFont="1" applyBorder="1" applyAlignment="1">
      <alignment horizontal="left" vertical="center" indent="1"/>
    </xf>
    <xf numFmtId="0" fontId="1" fillId="3" borderId="3" xfId="0" applyFont="1" applyFill="1" applyBorder="1"/>
    <xf numFmtId="3" fontId="8" fillId="3" borderId="3" xfId="0" applyNumberFormat="1" applyFont="1" applyFill="1" applyBorder="1" applyAlignment="1">
      <alignment horizontal="right" vertical="center"/>
    </xf>
    <xf numFmtId="3" fontId="1" fillId="3" borderId="3" xfId="0" applyNumberFormat="1" applyFont="1" applyFill="1" applyBorder="1" applyAlignment="1">
      <alignment horizontal="right" vertical="center"/>
    </xf>
    <xf numFmtId="3" fontId="1" fillId="3" borderId="9" xfId="0" applyNumberFormat="1" applyFont="1" applyFill="1" applyBorder="1" applyAlignment="1">
      <alignment horizontal="right" vertical="center"/>
    </xf>
    <xf numFmtId="0" fontId="1" fillId="3" borderId="10" xfId="0" applyFont="1" applyFill="1" applyBorder="1"/>
    <xf numFmtId="3" fontId="8" fillId="3" borderId="5" xfId="0" applyNumberFormat="1" applyFont="1" applyFill="1" applyBorder="1" applyAlignment="1">
      <alignment horizontal="right" vertical="center"/>
    </xf>
    <xf numFmtId="3" fontId="1" fillId="3" borderId="10" xfId="0" applyNumberFormat="1" applyFont="1" applyFill="1" applyBorder="1" applyAlignment="1">
      <alignment horizontal="right" vertical="center"/>
    </xf>
    <xf numFmtId="3" fontId="24" fillId="3" borderId="3" xfId="0" applyNumberFormat="1" applyFont="1" applyFill="1" applyBorder="1" applyAlignment="1">
      <alignment horizontal="right" vertical="center" wrapText="1"/>
    </xf>
    <xf numFmtId="3" fontId="8" fillId="3" borderId="10" xfId="0" applyNumberFormat="1" applyFont="1" applyFill="1" applyBorder="1" applyAlignment="1">
      <alignment horizontal="right" vertical="center"/>
    </xf>
    <xf numFmtId="3" fontId="1" fillId="3" borderId="0" xfId="0" applyNumberFormat="1" applyFont="1" applyFill="1" applyAlignment="1">
      <alignment horizontal="right" vertical="center"/>
    </xf>
    <xf numFmtId="3" fontId="1" fillId="3" borderId="0" xfId="27" applyNumberFormat="1" applyFont="1" applyFill="1" applyBorder="1" applyAlignment="1">
      <alignment horizontal="right" vertical="center"/>
    </xf>
    <xf numFmtId="3" fontId="17" fillId="3" borderId="4" xfId="0" applyNumberFormat="1" applyFont="1" applyFill="1" applyBorder="1" applyAlignment="1">
      <alignment horizontal="right" vertical="center" wrapText="1"/>
    </xf>
    <xf numFmtId="3" fontId="18" fillId="3" borderId="4" xfId="0" applyNumberFormat="1" applyFont="1" applyFill="1" applyBorder="1" applyAlignment="1">
      <alignment horizontal="right" vertical="center" wrapText="1"/>
    </xf>
    <xf numFmtId="3" fontId="17" fillId="3" borderId="5" xfId="0" applyNumberFormat="1" applyFont="1" applyFill="1" applyBorder="1" applyAlignment="1">
      <alignment horizontal="right" vertical="center" wrapText="1"/>
    </xf>
    <xf numFmtId="3" fontId="1" fillId="3" borderId="3" xfId="27" applyNumberFormat="1" applyFont="1" applyFill="1" applyBorder="1" applyAlignment="1">
      <alignment horizontal="right" vertical="center"/>
    </xf>
    <xf numFmtId="3" fontId="18" fillId="3" borderId="5" xfId="0" applyNumberFormat="1" applyFont="1" applyFill="1" applyBorder="1" applyAlignment="1">
      <alignment horizontal="right" vertical="center" wrapText="1"/>
    </xf>
    <xf numFmtId="4" fontId="28" fillId="0" borderId="0" xfId="0" applyNumberFormat="1" applyFont="1"/>
    <xf numFmtId="4" fontId="1" fillId="0" borderId="0" xfId="27" applyNumberFormat="1" applyFont="1" applyFill="1" applyBorder="1" applyAlignment="1">
      <alignment horizontal="right"/>
    </xf>
    <xf numFmtId="3" fontId="18" fillId="0" borderId="0" xfId="0" applyNumberFormat="1" applyFont="1"/>
    <xf numFmtId="3" fontId="17" fillId="0" borderId="8" xfId="27" applyNumberFormat="1" applyFont="1" applyFill="1" applyBorder="1" applyAlignment="1">
      <alignment horizontal="right" vertical="center"/>
    </xf>
    <xf numFmtId="3" fontId="17" fillId="0" borderId="4" xfId="27" applyNumberFormat="1" applyFont="1" applyFill="1" applyBorder="1" applyAlignment="1">
      <alignment horizontal="right" vertical="center"/>
    </xf>
    <xf numFmtId="170" fontId="28" fillId="0" borderId="0" xfId="29" applyNumberFormat="1" applyFont="1"/>
    <xf numFmtId="168" fontId="1" fillId="0" borderId="0" xfId="27" applyNumberFormat="1" applyFont="1" applyFill="1"/>
    <xf numFmtId="3" fontId="9" fillId="0" borderId="4" xfId="27" applyNumberFormat="1" applyFont="1" applyFill="1" applyBorder="1" applyAlignment="1">
      <alignment horizontal="right" vertical="center"/>
    </xf>
    <xf numFmtId="3" fontId="2" fillId="0" borderId="8" xfId="27" applyNumberFormat="1" applyFont="1" applyFill="1" applyBorder="1" applyAlignment="1">
      <alignment horizontal="right" vertical="center"/>
    </xf>
    <xf numFmtId="3" fontId="2" fillId="0" borderId="0" xfId="27" applyNumberFormat="1" applyFont="1" applyFill="1" applyBorder="1" applyAlignment="1">
      <alignment horizontal="right" vertical="center" wrapText="1"/>
    </xf>
    <xf numFmtId="168" fontId="1" fillId="0" borderId="0" xfId="27" applyNumberFormat="1" applyFont="1" applyFill="1" applyBorder="1" applyAlignment="1">
      <alignment horizontal="right"/>
    </xf>
    <xf numFmtId="3" fontId="2" fillId="0" borderId="7" xfId="27" applyNumberFormat="1" applyFont="1" applyFill="1" applyBorder="1" applyAlignment="1">
      <alignment horizontal="right" vertical="center"/>
    </xf>
    <xf numFmtId="0" fontId="18" fillId="0" borderId="15" xfId="0" applyFont="1" applyBorder="1" applyAlignment="1">
      <alignment horizontal="left" vertical="center" wrapText="1"/>
    </xf>
    <xf numFmtId="3" fontId="17" fillId="0" borderId="0" xfId="0" applyNumberFormat="1" applyFont="1" applyAlignment="1">
      <alignment horizontal="right" vertical="center" wrapText="1"/>
    </xf>
    <xf numFmtId="3" fontId="8" fillId="0" borderId="0" xfId="27" applyNumberFormat="1" applyFont="1" applyFill="1" applyBorder="1" applyAlignment="1">
      <alignment horizontal="right" vertical="center"/>
    </xf>
    <xf numFmtId="3" fontId="18" fillId="3" borderId="0" xfId="0" applyNumberFormat="1" applyFont="1" applyFill="1" applyAlignment="1">
      <alignment horizontal="right" vertical="center" wrapText="1"/>
    </xf>
    <xf numFmtId="3" fontId="18" fillId="3" borderId="8" xfId="0" applyNumberFormat="1" applyFont="1" applyFill="1" applyBorder="1" applyAlignment="1">
      <alignment horizontal="right" vertical="center"/>
    </xf>
    <xf numFmtId="3" fontId="18" fillId="3" borderId="0" xfId="0" applyNumberFormat="1" applyFont="1" applyFill="1" applyAlignment="1">
      <alignment horizontal="right" vertical="center"/>
    </xf>
    <xf numFmtId="0" fontId="24" fillId="0" borderId="14" xfId="0" applyFont="1" applyBorder="1" applyAlignment="1">
      <alignment horizontal="left" vertical="center" wrapText="1"/>
    </xf>
    <xf numFmtId="3" fontId="18" fillId="0" borderId="8" xfId="0" applyNumberFormat="1" applyFont="1" applyBorder="1" applyAlignment="1">
      <alignment horizontal="right" vertical="center"/>
    </xf>
    <xf numFmtId="0" fontId="11" fillId="5" borderId="2" xfId="0" applyFont="1" applyFill="1" applyBorder="1"/>
    <xf numFmtId="0" fontId="41" fillId="5" borderId="0" xfId="28" applyFont="1" applyFill="1" applyBorder="1"/>
    <xf numFmtId="0" fontId="11" fillId="0" borderId="3" xfId="0" applyFont="1" applyBorder="1"/>
    <xf numFmtId="3" fontId="28" fillId="0" borderId="16" xfId="0" applyNumberFormat="1" applyFont="1" applyBorder="1"/>
    <xf numFmtId="10" fontId="28" fillId="0" borderId="16" xfId="0" applyNumberFormat="1" applyFont="1" applyBorder="1"/>
    <xf numFmtId="9" fontId="1" fillId="0" borderId="0" xfId="29" applyFont="1" applyBorder="1" applyAlignment="1">
      <alignment horizontal="right" vertical="center"/>
    </xf>
    <xf numFmtId="9" fontId="1" fillId="0" borderId="0" xfId="29" applyFont="1" applyFill="1" applyBorder="1" applyAlignment="1">
      <alignment horizontal="right" vertical="center"/>
    </xf>
    <xf numFmtId="9" fontId="1" fillId="3" borderId="0" xfId="29" applyFont="1" applyFill="1" applyBorder="1" applyAlignment="1">
      <alignment horizontal="right" vertical="center"/>
    </xf>
    <xf numFmtId="171" fontId="1" fillId="0" borderId="4" xfId="0" applyNumberFormat="1" applyFont="1" applyBorder="1" applyAlignment="1">
      <alignment horizontal="right" vertical="center"/>
    </xf>
    <xf numFmtId="171" fontId="1" fillId="0" borderId="4" xfId="0" applyNumberFormat="1" applyFont="1" applyBorder="1"/>
    <xf numFmtId="171" fontId="1" fillId="3" borderId="4" xfId="0" applyNumberFormat="1" applyFont="1" applyFill="1" applyBorder="1" applyAlignment="1">
      <alignment horizontal="right" vertical="center"/>
    </xf>
    <xf numFmtId="9" fontId="1" fillId="3" borderId="3" xfId="29" applyFont="1" applyFill="1" applyBorder="1" applyAlignment="1">
      <alignment horizontal="right" vertical="center"/>
    </xf>
    <xf numFmtId="171" fontId="1" fillId="3" borderId="5" xfId="0" applyNumberFormat="1" applyFont="1" applyFill="1" applyBorder="1" applyAlignment="1">
      <alignment horizontal="right" vertical="center"/>
    </xf>
    <xf numFmtId="3" fontId="17" fillId="0" borderId="0" xfId="27" applyNumberFormat="1" applyFont="1" applyFill="1" applyBorder="1" applyAlignment="1">
      <alignment horizontal="right" vertical="center"/>
    </xf>
    <xf numFmtId="0" fontId="19" fillId="0" borderId="0" xfId="0" applyFont="1" applyAlignment="1">
      <alignment vertical="center" wrapText="1"/>
    </xf>
    <xf numFmtId="0" fontId="19" fillId="0" borderId="3" xfId="0" applyFont="1" applyBorder="1" applyAlignment="1">
      <alignment vertical="center" wrapText="1"/>
    </xf>
    <xf numFmtId="3" fontId="18" fillId="3" borderId="10" xfId="0" applyNumberFormat="1" applyFont="1" applyFill="1" applyBorder="1" applyAlignment="1">
      <alignment horizontal="right" vertical="center" wrapText="1"/>
    </xf>
    <xf numFmtId="3" fontId="18" fillId="3" borderId="10" xfId="0" applyNumberFormat="1" applyFont="1" applyFill="1" applyBorder="1" applyAlignment="1">
      <alignment horizontal="right" vertical="center"/>
    </xf>
    <xf numFmtId="168" fontId="1" fillId="3" borderId="3" xfId="27" applyNumberFormat="1" applyFont="1" applyFill="1" applyBorder="1"/>
    <xf numFmtId="172" fontId="1" fillId="0" borderId="0" xfId="27" applyNumberFormat="1" applyFont="1" applyBorder="1"/>
    <xf numFmtId="43" fontId="1" fillId="0" borderId="0" xfId="27" applyFont="1"/>
    <xf numFmtId="173" fontId="1" fillId="0" borderId="0" xfId="0" applyNumberFormat="1" applyFont="1"/>
    <xf numFmtId="9" fontId="1" fillId="0" borderId="0" xfId="29" applyFont="1"/>
    <xf numFmtId="43" fontId="8" fillId="0" borderId="0" xfId="27" applyFont="1" applyAlignment="1">
      <alignment horizontal="right"/>
    </xf>
    <xf numFmtId="43" fontId="1" fillId="0" borderId="0" xfId="27" applyFont="1" applyAlignment="1">
      <alignment vertical="center"/>
    </xf>
    <xf numFmtId="0" fontId="19" fillId="0" borderId="2" xfId="0" applyFont="1" applyBorder="1" applyAlignment="1">
      <alignment vertical="center" wrapText="1"/>
    </xf>
    <xf numFmtId="0" fontId="19" fillId="3" borderId="0" xfId="0" applyFont="1" applyFill="1" applyAlignment="1">
      <alignment vertical="center" wrapText="1"/>
    </xf>
    <xf numFmtId="0" fontId="19" fillId="0" borderId="2" xfId="0" applyFont="1" applyBorder="1" applyAlignment="1">
      <alignment horizontal="center" vertical="center" wrapText="1"/>
    </xf>
    <xf numFmtId="0" fontId="19" fillId="0" borderId="0" xfId="0" applyFont="1" applyAlignment="1">
      <alignment horizontal="center" vertical="center" wrapText="1"/>
    </xf>
    <xf numFmtId="0" fontId="19" fillId="0" borderId="3" xfId="0" applyFont="1" applyBorder="1" applyAlignment="1">
      <alignment horizontal="center" vertical="center" wrapText="1"/>
    </xf>
    <xf numFmtId="0" fontId="8" fillId="0" borderId="0" xfId="0" applyFont="1" applyAlignment="1">
      <alignment horizontal="right" vertical="center"/>
    </xf>
    <xf numFmtId="0" fontId="28" fillId="0" borderId="0" xfId="0" applyFont="1" applyAlignment="1">
      <alignment horizontal="left" vertical="center" wrapText="1"/>
    </xf>
    <xf numFmtId="0" fontId="8" fillId="0" borderId="0" xfId="0" applyFont="1" applyAlignment="1">
      <alignment horizontal="justify" vertical="center"/>
    </xf>
    <xf numFmtId="0" fontId="29" fillId="0" borderId="8" xfId="0" applyFont="1" applyBorder="1" applyAlignment="1">
      <alignment horizontal="left" vertical="center" wrapText="1"/>
    </xf>
    <xf numFmtId="0" fontId="29" fillId="0" borderId="0" xfId="0" applyFont="1" applyAlignment="1">
      <alignment horizontal="left" vertical="center" wrapText="1"/>
    </xf>
    <xf numFmtId="0" fontId="29" fillId="0" borderId="7" xfId="0" applyFont="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cellXfs>
  <cellStyles count="30">
    <cellStyle name="Comma0" xfId="3" xr:uid="{D86C2107-99CD-48F4-9CE9-8E5D4A03EFF6}"/>
    <cellStyle name="Comma0 2" xfId="17" xr:uid="{FE7735B4-2CE1-4070-8D2C-22C344A6B5A9}"/>
    <cellStyle name="Currency [0]_laroux" xfId="4" xr:uid="{F1ACB353-E1E6-457C-8659-2C85D6ED21AC}"/>
    <cellStyle name="Currency_HY_reports" xfId="5" xr:uid="{0B63BAE6-3693-4F6B-95BF-A1216DC8651E}"/>
    <cellStyle name="Currency0" xfId="6" xr:uid="{09763E04-9655-4D31-9BEB-A2951E746FBA}"/>
    <cellStyle name="Currency0 2" xfId="18" xr:uid="{C98AB336-C760-4EEE-BD5E-12DEE18F8737}"/>
    <cellStyle name="Date" xfId="7" xr:uid="{CDCD133D-E05C-46A9-BB2E-4CAC37873797}"/>
    <cellStyle name="Date 2" xfId="19" xr:uid="{74E417F5-A846-4558-BF7B-32A479F5ABE0}"/>
    <cellStyle name="Dziesiętny" xfId="27" builtinId="3"/>
    <cellStyle name="Fixed" xfId="8" xr:uid="{ECD7B98F-D73B-4ADE-ABB6-D41C75FDACC1}"/>
    <cellStyle name="Fixed 2" xfId="20" xr:uid="{DC590CC7-1856-4F2E-A1D9-F1A94C5496AC}"/>
    <cellStyle name="Heading 1" xfId="9" xr:uid="{EF61B56F-2BBF-4039-8F21-6602BEB67F1B}"/>
    <cellStyle name="Heading 1 2" xfId="21" xr:uid="{C8B4B96D-0931-4626-B6C0-77F29E72BCF3}"/>
    <cellStyle name="Heading 2" xfId="10" xr:uid="{E21B81D1-AAA8-42A9-88BA-F1228D53CD0F}"/>
    <cellStyle name="Heading 2 2" xfId="22" xr:uid="{0BB31A2B-5942-4079-B001-7EA44C55AA7B}"/>
    <cellStyle name="Hiperłącze" xfId="28" builtinId="8"/>
    <cellStyle name="Normal 3" xfId="25" xr:uid="{BE973269-8F49-4AA8-BDD0-E278C86A7895}"/>
    <cellStyle name="Normal 3 2" xfId="26" xr:uid="{B17C60FD-DAC4-480D-A7FC-F6430321E34E}"/>
    <cellStyle name="Normal_Cash_flow" xfId="11" xr:uid="{7B14C726-9B65-4440-9201-516FE5414320}"/>
    <cellStyle name="Normalny" xfId="0" builtinId="0"/>
    <cellStyle name="Normalny 2" xfId="12" xr:uid="{CF8D98F6-3C0B-40FD-ADD8-F1A59454FA85}"/>
    <cellStyle name="Normalny 2 2 2" xfId="1" xr:uid="{9AFDFA66-737F-4429-BF30-34E779CEF7FA}"/>
    <cellStyle name="Normalny 3" xfId="2" xr:uid="{2470F09F-3462-4C86-A761-546AAB62D282}"/>
    <cellStyle name="Normalny 4" xfId="16" xr:uid="{CB173C5D-82B5-4900-9755-CDC428702D7E}"/>
    <cellStyle name="Percent_HY_reports" xfId="13" xr:uid="{DC19D944-8E46-4C67-91F1-3D6A2234144F}"/>
    <cellStyle name="Procentowy" xfId="29" builtinId="5"/>
    <cellStyle name="Procentowy 2" xfId="14" xr:uid="{144AE977-C9A6-46D2-89E7-FA83C0D64BF0}"/>
    <cellStyle name="Procentowy 3" xfId="23" xr:uid="{2BA03CAE-B238-42F9-89C1-F52CF2B96030}"/>
    <cellStyle name="Total" xfId="15" xr:uid="{4248A659-BD62-4871-88CB-EDA6D22757A1}"/>
    <cellStyle name="Total 2" xfId="24" xr:uid="{BC1D3641-286E-48B6-9163-B8625AC76229}"/>
  </cellStyles>
  <dxfs count="0"/>
  <tableStyles count="1" defaultTableStyle="TableStyleMedium2" defaultPivotStyle="PivotStyleLight16">
    <tableStyle name="Styl tabeli 1" pivot="0" count="0" xr9:uid="{713E12DE-573B-4610-B471-A9588F7BDDDB}"/>
  </tableStyles>
  <colors>
    <mruColors>
      <color rgb="FFF5F9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Platforms!$B$5</c:f>
              <c:strCache>
                <c:ptCount val="1"/>
                <c:pt idx="0">
                  <c:v>PC/Steam</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Platforms!$C$3:$W$4</c15:sqref>
                  </c15:fullRef>
                </c:ext>
              </c:extLst>
              <c:f>Platforms!$G$3:$W$4</c:f>
              <c:strCache>
                <c:ptCount val="17"/>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pt idx="15">
                  <c:v>Q4 2024</c:v>
                </c:pt>
                <c:pt idx="16">
                  <c:v>Q1 2025</c:v>
                </c:pt>
              </c:strCache>
            </c:strRef>
          </c:cat>
          <c:val>
            <c:numRef>
              <c:extLst>
                <c:ext xmlns:c15="http://schemas.microsoft.com/office/drawing/2012/chart" uri="{02D57815-91ED-43cb-92C2-25804820EDAC}">
                  <c15:fullRef>
                    <c15:sqref>Platforms!$C$5:$W$5</c15:sqref>
                  </c15:fullRef>
                </c:ext>
              </c:extLst>
              <c:f>Platforms!$G$5:$W$5</c:f>
              <c:numCache>
                <c:formatCode>0%</c:formatCode>
                <c:ptCount val="17"/>
                <c:pt idx="0">
                  <c:v>0.92470689509243642</c:v>
                </c:pt>
                <c:pt idx="1">
                  <c:v>0.41861818279987723</c:v>
                </c:pt>
                <c:pt idx="2">
                  <c:v>0.34107336720393389</c:v>
                </c:pt>
                <c:pt idx="3">
                  <c:v>0.41146203576230872</c:v>
                </c:pt>
                <c:pt idx="4">
                  <c:v>0.44696328638795974</c:v>
                </c:pt>
                <c:pt idx="5">
                  <c:v>0.38268029046584229</c:v>
                </c:pt>
                <c:pt idx="6">
                  <c:v>0.52170761545894562</c:v>
                </c:pt>
                <c:pt idx="7">
                  <c:v>0.55460999614868989</c:v>
                </c:pt>
                <c:pt idx="8">
                  <c:v>0.51212572666186906</c:v>
                </c:pt>
                <c:pt idx="9">
                  <c:v>0.47714840636427647</c:v>
                </c:pt>
                <c:pt idx="10">
                  <c:v>0.48870641594213443</c:v>
                </c:pt>
                <c:pt idx="11">
                  <c:v>0.60758539151515123</c:v>
                </c:pt>
                <c:pt idx="12">
                  <c:v>0.63921342812486903</c:v>
                </c:pt>
                <c:pt idx="13">
                  <c:v>0.74068505571824317</c:v>
                </c:pt>
                <c:pt idx="14">
                  <c:v>0.67781759294615662</c:v>
                </c:pt>
                <c:pt idx="15">
                  <c:v>0.59</c:v>
                </c:pt>
                <c:pt idx="16">
                  <c:v>0.56098662263728005</c:v>
                </c:pt>
              </c:numCache>
            </c:numRef>
          </c:val>
          <c:extLst>
            <c:ext xmlns:c16="http://schemas.microsoft.com/office/drawing/2014/chart" uri="{C3380CC4-5D6E-409C-BE32-E72D297353CC}">
              <c16:uniqueId val="{00000000-F9FF-4D69-AC31-895B5A1BADBA}"/>
            </c:ext>
          </c:extLst>
        </c:ser>
        <c:ser>
          <c:idx val="1"/>
          <c:order val="1"/>
          <c:tx>
            <c:strRef>
              <c:f>Platforms!$B$6</c:f>
              <c:strCache>
                <c:ptCount val="1"/>
                <c:pt idx="0">
                  <c:v>PlayStation &amp; Xbox</c:v>
                </c:pt>
              </c:strCache>
            </c:strRef>
          </c:tx>
          <c:spPr>
            <a:solidFill>
              <a:schemeClr val="accent6"/>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9CE8-415F-8C6B-28B96DCF9C4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Platforms!$C$3:$W$4</c15:sqref>
                  </c15:fullRef>
                </c:ext>
              </c:extLst>
              <c:f>Platforms!$G$3:$W$4</c:f>
              <c:strCache>
                <c:ptCount val="17"/>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pt idx="15">
                  <c:v>Q4 2024</c:v>
                </c:pt>
                <c:pt idx="16">
                  <c:v>Q1 2025</c:v>
                </c:pt>
              </c:strCache>
            </c:strRef>
          </c:cat>
          <c:val>
            <c:numRef>
              <c:extLst>
                <c:ext xmlns:c15="http://schemas.microsoft.com/office/drawing/2012/chart" uri="{02D57815-91ED-43cb-92C2-25804820EDAC}">
                  <c15:fullRef>
                    <c15:sqref>Platforms!$C$6:$W$6</c15:sqref>
                  </c15:fullRef>
                </c:ext>
              </c:extLst>
              <c:f>Platforms!$G$6:$W$6</c:f>
              <c:numCache>
                <c:formatCode>0%</c:formatCode>
                <c:ptCount val="17"/>
                <c:pt idx="0">
                  <c:v>0</c:v>
                </c:pt>
                <c:pt idx="1">
                  <c:v>0.55969311983869363</c:v>
                </c:pt>
                <c:pt idx="2">
                  <c:v>0.63159324239527304</c:v>
                </c:pt>
                <c:pt idx="3">
                  <c:v>0.53888144509562941</c:v>
                </c:pt>
                <c:pt idx="4">
                  <c:v>0.50916074743449513</c:v>
                </c:pt>
                <c:pt idx="5">
                  <c:v>0.28624632403511269</c:v>
                </c:pt>
                <c:pt idx="6">
                  <c:v>0.28216102039523283</c:v>
                </c:pt>
                <c:pt idx="7">
                  <c:v>0.3053717647414988</c:v>
                </c:pt>
                <c:pt idx="8">
                  <c:v>0.3694789076322243</c:v>
                </c:pt>
                <c:pt idx="9">
                  <c:v>0.34178575459972821</c:v>
                </c:pt>
                <c:pt idx="10">
                  <c:v>0.24701489286107128</c:v>
                </c:pt>
                <c:pt idx="11">
                  <c:v>0.31</c:v>
                </c:pt>
                <c:pt idx="12">
                  <c:v>0.31326710940161268</c:v>
                </c:pt>
                <c:pt idx="13">
                  <c:v>0.21319681539603869</c:v>
                </c:pt>
                <c:pt idx="14">
                  <c:v>0.27526550498305508</c:v>
                </c:pt>
                <c:pt idx="15">
                  <c:v>0.3</c:v>
                </c:pt>
                <c:pt idx="16">
                  <c:v>0.30530542500106028</c:v>
                </c:pt>
              </c:numCache>
            </c:numRef>
          </c:val>
          <c:extLst>
            <c:ext xmlns:c16="http://schemas.microsoft.com/office/drawing/2014/chart" uri="{C3380CC4-5D6E-409C-BE32-E72D297353CC}">
              <c16:uniqueId val="{00000002-F9FF-4D69-AC31-895B5A1BADBA}"/>
            </c:ext>
          </c:extLst>
        </c:ser>
        <c:ser>
          <c:idx val="2"/>
          <c:order val="2"/>
          <c:tx>
            <c:strRef>
              <c:f>Platforms!$B$7</c:f>
              <c:strCache>
                <c:ptCount val="1"/>
                <c:pt idx="0">
                  <c:v>Other</c:v>
                </c:pt>
              </c:strCache>
            </c:strRef>
          </c:tx>
          <c:spPr>
            <a:solidFill>
              <a:schemeClr val="accent3"/>
            </a:solidFill>
            <a:ln>
              <a:noFill/>
            </a:ln>
            <a:effectLst/>
          </c:spPr>
          <c:invertIfNegative val="0"/>
          <c:dLbls>
            <c:dLbl>
              <c:idx val="0"/>
              <c:layout>
                <c:manualLayout>
                  <c:x val="0"/>
                  <c:y val="-3.9370090944910079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CE8-415F-8C6B-28B96DCF9C4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Platforms!$C$3:$W$4</c15:sqref>
                  </c15:fullRef>
                </c:ext>
              </c:extLst>
              <c:f>Platforms!$G$3:$W$4</c:f>
              <c:strCache>
                <c:ptCount val="17"/>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pt idx="15">
                  <c:v>Q4 2024</c:v>
                </c:pt>
                <c:pt idx="16">
                  <c:v>Q1 2025</c:v>
                </c:pt>
              </c:strCache>
            </c:strRef>
          </c:cat>
          <c:val>
            <c:numRef>
              <c:extLst>
                <c:ext xmlns:c15="http://schemas.microsoft.com/office/drawing/2012/chart" uri="{02D57815-91ED-43cb-92C2-25804820EDAC}">
                  <c15:fullRef>
                    <c15:sqref>Platforms!$C$7:$W$7</c15:sqref>
                  </c15:fullRef>
                </c:ext>
              </c:extLst>
              <c:f>Platforms!$G$7:$W$7</c:f>
              <c:numCache>
                <c:formatCode>0%</c:formatCode>
                <c:ptCount val="17"/>
                <c:pt idx="0">
                  <c:v>7.5293104907563593E-2</c:v>
                </c:pt>
                <c:pt idx="1">
                  <c:v>2.1688697361429247E-2</c:v>
                </c:pt>
                <c:pt idx="2">
                  <c:v>2.7333390400793096E-2</c:v>
                </c:pt>
                <c:pt idx="3">
                  <c:v>4.9656519142061928E-2</c:v>
                </c:pt>
                <c:pt idx="4">
                  <c:v>4.3875966177545196E-2</c:v>
                </c:pt>
                <c:pt idx="5">
                  <c:v>0.33107338549904503</c:v>
                </c:pt>
                <c:pt idx="6">
                  <c:v>0.19613136414582152</c:v>
                </c:pt>
                <c:pt idx="7">
                  <c:v>0.14001823910981132</c:v>
                </c:pt>
                <c:pt idx="8">
                  <c:v>0.11839536570590678</c:v>
                </c:pt>
                <c:pt idx="9">
                  <c:v>0.18106583903599535</c:v>
                </c:pt>
                <c:pt idx="10">
                  <c:v>0.26427869119679426</c:v>
                </c:pt>
                <c:pt idx="11">
                  <c:v>7.691908969696977E-2</c:v>
                </c:pt>
                <c:pt idx="12">
                  <c:v>4.7519462473518292E-2</c:v>
                </c:pt>
                <c:pt idx="13">
                  <c:v>4.6118128885718174E-2</c:v>
                </c:pt>
                <c:pt idx="14">
                  <c:v>4.6916902070788316E-2</c:v>
                </c:pt>
                <c:pt idx="15">
                  <c:v>0.11</c:v>
                </c:pt>
                <c:pt idx="16">
                  <c:v>0.13370795236165975</c:v>
                </c:pt>
              </c:numCache>
            </c:numRef>
          </c:val>
          <c:extLst>
            <c:ext xmlns:c16="http://schemas.microsoft.com/office/drawing/2014/chart" uri="{C3380CC4-5D6E-409C-BE32-E72D297353CC}">
              <c16:uniqueId val="{00000003-F9FF-4D69-AC31-895B5A1BADBA}"/>
            </c:ext>
          </c:extLst>
        </c:ser>
        <c:dLbls>
          <c:dLblPos val="inBase"/>
          <c:showLegendKey val="0"/>
          <c:showVal val="1"/>
          <c:showCatName val="0"/>
          <c:showSerName val="0"/>
          <c:showPercent val="0"/>
          <c:showBubbleSize val="0"/>
        </c:dLbls>
        <c:gapWidth val="136"/>
        <c:overlap val="100"/>
        <c:axId val="1518080096"/>
        <c:axId val="1518078432"/>
      </c:barChart>
      <c:lineChart>
        <c:grouping val="standard"/>
        <c:varyColors val="0"/>
        <c:ser>
          <c:idx val="3"/>
          <c:order val="3"/>
          <c:tx>
            <c:strRef>
              <c:f>Platforms!$B$8</c:f>
              <c:strCache>
                <c:ptCount val="1"/>
                <c:pt idx="0">
                  <c:v>Net revenues from sales</c:v>
                </c:pt>
              </c:strCache>
            </c:strRef>
          </c:tx>
          <c:spPr>
            <a:ln w="28575" cap="rnd">
              <a:solidFill>
                <a:schemeClr val="accent4"/>
              </a:solidFill>
              <a:round/>
            </a:ln>
            <a:effectLst/>
          </c:spPr>
          <c:marker>
            <c:symbol val="none"/>
          </c:marker>
          <c:dLbls>
            <c:spPr>
              <a:solidFill>
                <a:schemeClr val="accent4"/>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Platforms!$C$3:$W$4</c15:sqref>
                  </c15:fullRef>
                </c:ext>
              </c:extLst>
              <c:f>Platforms!$G$3:$W$4</c:f>
              <c:strCache>
                <c:ptCount val="17"/>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pt idx="15">
                  <c:v>Q4 2024</c:v>
                </c:pt>
                <c:pt idx="16">
                  <c:v>Q1 2025</c:v>
                </c:pt>
              </c:strCache>
            </c:strRef>
          </c:cat>
          <c:val>
            <c:numRef>
              <c:extLst>
                <c:ext xmlns:c15="http://schemas.microsoft.com/office/drawing/2012/chart" uri="{02D57815-91ED-43cb-92C2-25804820EDAC}">
                  <c15:fullRef>
                    <c15:sqref>Platforms!$C$8:$W$8</c15:sqref>
                  </c15:fullRef>
                </c:ext>
              </c:extLst>
              <c:f>Platforms!$G$8:$W$8</c:f>
              <c:numCache>
                <c:formatCode>#\ ##0.0</c:formatCode>
                <c:ptCount val="17"/>
                <c:pt idx="0">
                  <c:v>8.2081848100000006</c:v>
                </c:pt>
                <c:pt idx="1">
                  <c:v>13.040025654236093</c:v>
                </c:pt>
                <c:pt idx="2">
                  <c:v>14.058525440753602</c:v>
                </c:pt>
                <c:pt idx="3">
                  <c:v>10.818593073241599</c:v>
                </c:pt>
                <c:pt idx="4">
                  <c:v>11.016349999999999</c:v>
                </c:pt>
                <c:pt idx="5">
                  <c:v>17.07101793</c:v>
                </c:pt>
                <c:pt idx="6">
                  <c:v>14.959885650000002</c:v>
                </c:pt>
                <c:pt idx="7">
                  <c:v>11.86</c:v>
                </c:pt>
                <c:pt idx="8">
                  <c:v>12.010866569999999</c:v>
                </c:pt>
                <c:pt idx="9">
                  <c:v>7.9336998499999973</c:v>
                </c:pt>
                <c:pt idx="10">
                  <c:v>9.1</c:v>
                </c:pt>
                <c:pt idx="11">
                  <c:v>8.5</c:v>
                </c:pt>
                <c:pt idx="12">
                  <c:v>7.28</c:v>
                </c:pt>
                <c:pt idx="13">
                  <c:v>7.5676775799999998</c:v>
                </c:pt>
                <c:pt idx="14">
                  <c:v>7.94</c:v>
                </c:pt>
                <c:pt idx="15">
                  <c:v>8.1999999999999993</c:v>
                </c:pt>
                <c:pt idx="16">
                  <c:v>8.5399999999999991</c:v>
                </c:pt>
              </c:numCache>
            </c:numRef>
          </c:val>
          <c:smooth val="0"/>
          <c:extLst xmlns:c15="http://schemas.microsoft.com/office/drawing/2012/chart">
            <c:ext xmlns:c16="http://schemas.microsoft.com/office/drawing/2014/chart" uri="{C3380CC4-5D6E-409C-BE32-E72D297353CC}">
              <c16:uniqueId val="{00000006-F9FF-4D69-AC31-895B5A1BADBA}"/>
            </c:ext>
          </c:extLst>
        </c:ser>
        <c:dLbls>
          <c:showLegendKey val="0"/>
          <c:showVal val="1"/>
          <c:showCatName val="0"/>
          <c:showSerName val="0"/>
          <c:showPercent val="0"/>
          <c:showBubbleSize val="0"/>
        </c:dLbls>
        <c:marker val="1"/>
        <c:smooth val="0"/>
        <c:axId val="1778338719"/>
        <c:axId val="1778320479"/>
      </c:lineChart>
      <c:valAx>
        <c:axId val="1518078432"/>
        <c:scaling>
          <c:orientation val="minMax"/>
          <c:max val="1"/>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bg2">
                    <a:lumMod val="50000"/>
                  </a:schemeClr>
                </a:solidFill>
                <a:latin typeface="+mn-lt"/>
                <a:ea typeface="+mn-ea"/>
                <a:cs typeface="+mn-cs"/>
              </a:defRPr>
            </a:pPr>
            <a:endParaRPr lang="pl-PL"/>
          </a:p>
        </c:txPr>
        <c:crossAx val="1518080096"/>
        <c:crosses val="max"/>
        <c:crossBetween val="between"/>
      </c:valAx>
      <c:catAx>
        <c:axId val="151808009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518078432"/>
        <c:crosses val="autoZero"/>
        <c:auto val="1"/>
        <c:lblAlgn val="ctr"/>
        <c:lblOffset val="100"/>
        <c:noMultiLvlLbl val="0"/>
      </c:catAx>
      <c:valAx>
        <c:axId val="1778320479"/>
        <c:scaling>
          <c:orientation val="minMax"/>
        </c:scaling>
        <c:delete val="0"/>
        <c:axPos val="l"/>
        <c:numFmt formatCode="#\ ##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778338719"/>
        <c:crosses val="autoZero"/>
        <c:crossBetween val="between"/>
      </c:valAx>
      <c:catAx>
        <c:axId val="1778338719"/>
        <c:scaling>
          <c:orientation val="minMax"/>
        </c:scaling>
        <c:delete val="1"/>
        <c:axPos val="b"/>
        <c:numFmt formatCode="General" sourceLinked="1"/>
        <c:majorTickMark val="out"/>
        <c:minorTickMark val="none"/>
        <c:tickLblPos val="nextTo"/>
        <c:crossAx val="17783204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pl-P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pl-P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creepyjar.com/raporty-okresowe/" TargetMode="External"/><Relationship Id="rId2" Type="http://schemas.openxmlformats.org/officeDocument/2006/relationships/image" Target="../media/image1.png"/><Relationship Id="rId1" Type="http://schemas.openxmlformats.org/officeDocument/2006/relationships/hyperlink" Target="https://creepyjar.com/ir/" TargetMode="External"/><Relationship Id="rId6" Type="http://schemas.openxmlformats.org/officeDocument/2006/relationships/image" Target="../media/image3.png"/><Relationship Id="rId5" Type="http://schemas.openxmlformats.org/officeDocument/2006/relationships/hyperlink" Target="https://creepyjar.com/en/reports-2/"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139701</xdr:colOff>
      <xdr:row>0</xdr:row>
      <xdr:rowOff>0</xdr:rowOff>
    </xdr:from>
    <xdr:to>
      <xdr:col>1</xdr:col>
      <xdr:colOff>1727200</xdr:colOff>
      <xdr:row>5</xdr:row>
      <xdr:rowOff>67468</xdr:rowOff>
    </xdr:to>
    <xdr:pic>
      <xdr:nvPicPr>
        <xdr:cNvPr id="3" name="Obraz 2">
          <a:hlinkClick xmlns:r="http://schemas.openxmlformats.org/officeDocument/2006/relationships" r:id="rId1"/>
          <a:extLst>
            <a:ext uri="{FF2B5EF4-FFF2-40B4-BE49-F238E27FC236}">
              <a16:creationId xmlns:a16="http://schemas.microsoft.com/office/drawing/2014/main" id="{ED757D4C-EBC9-4383-8F3B-C9561F5C594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31801" y="0"/>
          <a:ext cx="1587499" cy="892968"/>
        </a:xfrm>
        <a:prstGeom prst="rect">
          <a:avLst/>
        </a:prstGeom>
      </xdr:spPr>
    </xdr:pic>
    <xdr:clientData/>
  </xdr:twoCellAnchor>
  <xdr:twoCellAnchor editAs="oneCell">
    <xdr:from>
      <xdr:col>1</xdr:col>
      <xdr:colOff>1162050</xdr:colOff>
      <xdr:row>15</xdr:row>
      <xdr:rowOff>76200</xdr:rowOff>
    </xdr:from>
    <xdr:to>
      <xdr:col>1</xdr:col>
      <xdr:colOff>1498600</xdr:colOff>
      <xdr:row>17</xdr:row>
      <xdr:rowOff>82550</xdr:rowOff>
    </xdr:to>
    <xdr:pic>
      <xdr:nvPicPr>
        <xdr:cNvPr id="16" name="Obraz 15">
          <a:hlinkClick xmlns:r="http://schemas.openxmlformats.org/officeDocument/2006/relationships" r:id="rId3"/>
          <a:extLst>
            <a:ext uri="{FF2B5EF4-FFF2-40B4-BE49-F238E27FC236}">
              <a16:creationId xmlns:a16="http://schemas.microsoft.com/office/drawing/2014/main" id="{A71222FE-C567-45A1-AE1B-5FEA708BB206}"/>
            </a:ext>
          </a:extLst>
        </xdr:cNvPr>
        <xdr:cNvPicPr>
          <a:picLocks noChangeAspect="1"/>
        </xdr:cNvPicPr>
      </xdr:nvPicPr>
      <xdr:blipFill>
        <a:blip xmlns:r="http://schemas.openxmlformats.org/officeDocument/2006/relationships" r:embed="rId4"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1454150" y="3327400"/>
          <a:ext cx="336550" cy="336550"/>
        </a:xfrm>
        <a:prstGeom prst="rect">
          <a:avLst/>
        </a:prstGeom>
      </xdr:spPr>
    </xdr:pic>
    <xdr:clientData/>
  </xdr:twoCellAnchor>
  <xdr:twoCellAnchor editAs="oneCell">
    <xdr:from>
      <xdr:col>3</xdr:col>
      <xdr:colOff>1314450</xdr:colOff>
      <xdr:row>15</xdr:row>
      <xdr:rowOff>38100</xdr:rowOff>
    </xdr:from>
    <xdr:to>
      <xdr:col>3</xdr:col>
      <xdr:colOff>1663700</xdr:colOff>
      <xdr:row>17</xdr:row>
      <xdr:rowOff>57150</xdr:rowOff>
    </xdr:to>
    <xdr:pic>
      <xdr:nvPicPr>
        <xdr:cNvPr id="4" name="Obraz 3">
          <a:hlinkClick xmlns:r="http://schemas.openxmlformats.org/officeDocument/2006/relationships" r:id="rId5"/>
          <a:extLst>
            <a:ext uri="{FF2B5EF4-FFF2-40B4-BE49-F238E27FC236}">
              <a16:creationId xmlns:a16="http://schemas.microsoft.com/office/drawing/2014/main" id="{B3FA017E-6ED7-4977-9623-4F8227A154A5}"/>
            </a:ext>
          </a:extLst>
        </xdr:cNvPr>
        <xdr:cNvPicPr>
          <a:picLocks noChangeAspect="1"/>
        </xdr:cNvPicPr>
      </xdr:nvPicPr>
      <xdr:blipFill>
        <a:blip xmlns:r="http://schemas.openxmlformats.org/officeDocument/2006/relationships" r:embed="rId6"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4889500" y="3289300"/>
          <a:ext cx="349250" cy="349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638174</xdr:colOff>
      <xdr:row>14</xdr:row>
      <xdr:rowOff>123825</xdr:rowOff>
    </xdr:from>
    <xdr:to>
      <xdr:col>20</xdr:col>
      <xdr:colOff>466725</xdr:colOff>
      <xdr:row>39</xdr:row>
      <xdr:rowOff>15874</xdr:rowOff>
    </xdr:to>
    <xdr:graphicFrame macro="">
      <xdr:nvGraphicFramePr>
        <xdr:cNvPr id="2" name="Wykres 1">
          <a:extLst>
            <a:ext uri="{FF2B5EF4-FFF2-40B4-BE49-F238E27FC236}">
              <a16:creationId xmlns:a16="http://schemas.microsoft.com/office/drawing/2014/main" id="{84440518-EA82-4E78-8898-A67ABB9F3A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BB719-6CC9-440E-8FF5-A62FFD9A0B70}">
  <dimension ref="A7:D22"/>
  <sheetViews>
    <sheetView showGridLines="0" workbookViewId="0">
      <selection activeCell="F11" sqref="F11"/>
    </sheetView>
  </sheetViews>
  <sheetFormatPr defaultColWidth="8.77734375" defaultRowHeight="13.8" x14ac:dyDescent="0.3"/>
  <cols>
    <col min="1" max="1" width="4.21875" style="3" customWidth="1"/>
    <col min="2" max="2" width="44.109375" style="3" customWidth="1"/>
    <col min="3" max="3" width="2.88671875" style="3" customWidth="1"/>
    <col min="4" max="4" width="43.44140625" style="3" customWidth="1"/>
    <col min="5" max="16384" width="8.77734375" style="3"/>
  </cols>
  <sheetData>
    <row r="7" spans="1:4" s="4" customFormat="1" x14ac:dyDescent="0.3">
      <c r="B7" s="5" t="s">
        <v>259</v>
      </c>
      <c r="D7" s="5" t="s">
        <v>260</v>
      </c>
    </row>
    <row r="8" spans="1:4" x14ac:dyDescent="0.3">
      <c r="B8" s="6" t="s">
        <v>261</v>
      </c>
      <c r="C8" s="133"/>
      <c r="D8" s="6" t="s">
        <v>262</v>
      </c>
    </row>
    <row r="9" spans="1:4" x14ac:dyDescent="0.3">
      <c r="B9" s="6" t="s">
        <v>355</v>
      </c>
      <c r="C9" s="133"/>
      <c r="D9" s="134" t="s">
        <v>359</v>
      </c>
    </row>
    <row r="10" spans="1:4" x14ac:dyDescent="0.3">
      <c r="B10" s="6" t="s">
        <v>356</v>
      </c>
      <c r="C10" s="133"/>
      <c r="D10" s="134" t="s">
        <v>360</v>
      </c>
    </row>
    <row r="11" spans="1:4" x14ac:dyDescent="0.3">
      <c r="B11" s="6" t="s">
        <v>357</v>
      </c>
      <c r="C11" s="133"/>
      <c r="D11" s="134" t="s">
        <v>358</v>
      </c>
    </row>
    <row r="12" spans="1:4" ht="14.4" x14ac:dyDescent="0.3">
      <c r="A12" s="397"/>
      <c r="B12" s="396" t="s">
        <v>626</v>
      </c>
      <c r="C12" s="397"/>
      <c r="D12" s="396" t="s">
        <v>627</v>
      </c>
    </row>
    <row r="13" spans="1:4" x14ac:dyDescent="0.3">
      <c r="B13" s="395" t="s">
        <v>452</v>
      </c>
      <c r="D13" s="395" t="s">
        <v>453</v>
      </c>
    </row>
    <row r="15" spans="1:4" ht="48.6" x14ac:dyDescent="0.3">
      <c r="B15" s="7" t="s">
        <v>442</v>
      </c>
      <c r="C15" s="7"/>
      <c r="D15" s="7" t="s">
        <v>407</v>
      </c>
    </row>
    <row r="16" spans="1:4" x14ac:dyDescent="0.3">
      <c r="B16" s="7"/>
      <c r="C16" s="7"/>
      <c r="D16" s="7"/>
    </row>
    <row r="18" spans="2:4" ht="13.05" customHeight="1" x14ac:dyDescent="0.3">
      <c r="C18" s="21"/>
      <c r="D18" s="21"/>
    </row>
    <row r="19" spans="2:4" x14ac:dyDescent="0.3">
      <c r="B19" s="21"/>
      <c r="C19" s="21"/>
      <c r="D19" s="21"/>
    </row>
    <row r="20" spans="2:4" ht="21.6" x14ac:dyDescent="0.3">
      <c r="B20" s="228" t="s">
        <v>521</v>
      </c>
      <c r="C20" s="2"/>
      <c r="D20" s="228" t="s">
        <v>534</v>
      </c>
    </row>
    <row r="21" spans="2:4" ht="21.6" x14ac:dyDescent="0.3">
      <c r="B21" s="228" t="s">
        <v>533</v>
      </c>
      <c r="C21" s="2"/>
      <c r="D21" s="228" t="s">
        <v>535</v>
      </c>
    </row>
    <row r="22" spans="2:4" ht="21.6" x14ac:dyDescent="0.3">
      <c r="B22" s="231" t="s">
        <v>540</v>
      </c>
      <c r="C22" s="2"/>
      <c r="D22" s="228" t="s">
        <v>541</v>
      </c>
    </row>
  </sheetData>
  <hyperlinks>
    <hyperlink ref="B8" location="'Balance sheet'!A1" display="Bilans" xr:uid="{CF13925B-2709-4362-9C43-9DE4E9377CAD}"/>
    <hyperlink ref="B9" location="'Changes in capital'!A1" display="Zestawienie zmian w kapitale własnym" xr:uid="{8DF2664E-A290-4E16-B175-2528611D9703}"/>
    <hyperlink ref="B10" location="CF!A1" display="Rachunek przepływów pieniężnych" xr:uid="{F3EBEE28-1635-4855-BAA3-7EA475D60A57}"/>
    <hyperlink ref="B11" location="'P&amp;L'!A1" display="Rachunek zysków i strat (wariant porównawczy)" xr:uid="{92CECE2E-1CD1-46BC-A2A9-9674924882D8}"/>
    <hyperlink ref="D8" location="'Balance sheet'!A1" display="Balance Sheet" xr:uid="{60F14540-DDA5-4033-B52C-42D8A7400155}"/>
    <hyperlink ref="D9" location="'Changes in capital'!A1" display="Statement Of Changes In Equity " xr:uid="{9E2B7192-9358-4622-8D38-EFF141C2867B}"/>
    <hyperlink ref="D10" location="CF!A1" display="Cash Flow Statement" xr:uid="{70C44A23-4BD3-4B00-9805-9F7494A50656}"/>
    <hyperlink ref="D11" location="'P&amp;L'!A1" display="Profit and loss account (comparative variant)" xr:uid="{BDAD71AC-1125-4509-A332-AC9AF6F6287B}"/>
    <hyperlink ref="B12" location="Platforms!A1" display="Sprzedaż na platformach" xr:uid="{B01A3584-6D94-4D44-896D-447EA6952BF6}"/>
    <hyperlink ref="D12" location="Platforms!A1" display="Sales on platforms" xr:uid="{DF8758C1-07A2-4363-AC22-73CA5D0ABAA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1C23E-1E48-4943-AF3F-57805EC0855F}">
  <sheetPr>
    <tabColor theme="9" tint="0.79998168889431442"/>
  </sheetPr>
  <dimension ref="A1:AW111"/>
  <sheetViews>
    <sheetView showGridLines="0" tabSelected="1" zoomScale="80" zoomScaleNormal="80" workbookViewId="0">
      <pane xSplit="2" ySplit="5" topLeftCell="M6" activePane="bottomRight" state="frozen"/>
      <selection pane="topRight" activeCell="C1" sqref="C1"/>
      <selection pane="bottomLeft" activeCell="A6" sqref="A6"/>
      <selection pane="bottomRight" activeCell="AG89" sqref="AG89"/>
    </sheetView>
  </sheetViews>
  <sheetFormatPr defaultColWidth="8.77734375" defaultRowHeight="10.199999999999999" x14ac:dyDescent="0.2"/>
  <cols>
    <col min="1" max="2" width="40.6640625" style="2" customWidth="1"/>
    <col min="3" max="6" width="10" style="2" customWidth="1"/>
    <col min="7" max="9" width="9.6640625" style="2" customWidth="1"/>
    <col min="10" max="15" width="10" style="2" customWidth="1"/>
    <col min="16" max="16" width="10.109375" style="2" customWidth="1"/>
    <col min="17" max="17" width="9.21875" style="2" bestFit="1" customWidth="1"/>
    <col min="18" max="20" width="8.77734375" style="2"/>
    <col min="21" max="30" width="9.6640625" style="2" customWidth="1"/>
    <col min="31" max="16384" width="8.77734375" style="2"/>
  </cols>
  <sheetData>
    <row r="1" spans="1:30" ht="31.95" customHeight="1" x14ac:dyDescent="0.2">
      <c r="A1" s="28" t="s">
        <v>0</v>
      </c>
      <c r="B1" s="135" t="s">
        <v>2</v>
      </c>
      <c r="C1" s="422" t="s">
        <v>524</v>
      </c>
      <c r="D1" s="423"/>
      <c r="E1" s="423"/>
      <c r="F1" s="423"/>
      <c r="G1" s="423"/>
      <c r="H1" s="423"/>
      <c r="I1" s="424"/>
      <c r="J1" s="420" t="s">
        <v>436</v>
      </c>
      <c r="K1" s="409"/>
      <c r="L1" s="409"/>
      <c r="M1" s="409"/>
      <c r="N1" s="409"/>
      <c r="O1" s="409"/>
      <c r="P1" s="409"/>
      <c r="Q1" s="409"/>
      <c r="R1" s="409"/>
      <c r="S1" s="409"/>
      <c r="T1" s="409"/>
      <c r="U1" s="409"/>
      <c r="V1" s="409"/>
      <c r="W1" s="409"/>
      <c r="X1" s="409"/>
      <c r="Y1" s="409"/>
      <c r="Z1" s="409"/>
      <c r="AA1" s="409"/>
      <c r="AB1" s="409"/>
      <c r="AC1" s="409"/>
    </row>
    <row r="2" spans="1:30" x14ac:dyDescent="0.2">
      <c r="B2" s="48"/>
      <c r="C2" s="200">
        <v>43465</v>
      </c>
      <c r="D2" s="131">
        <v>43830</v>
      </c>
      <c r="E2" s="131">
        <v>44196</v>
      </c>
      <c r="F2" s="201">
        <v>44561</v>
      </c>
      <c r="G2" s="268">
        <v>44926</v>
      </c>
      <c r="H2" s="268">
        <v>45291</v>
      </c>
      <c r="I2" s="334">
        <v>45657</v>
      </c>
      <c r="J2" s="20">
        <v>43921</v>
      </c>
      <c r="K2" s="20">
        <v>44012</v>
      </c>
      <c r="L2" s="20">
        <v>44104</v>
      </c>
      <c r="M2" s="222">
        <v>44196</v>
      </c>
      <c r="N2" s="20">
        <v>44286</v>
      </c>
      <c r="O2" s="20">
        <v>44377</v>
      </c>
      <c r="P2" s="20">
        <v>44469</v>
      </c>
      <c r="Q2" s="201">
        <v>44561</v>
      </c>
      <c r="R2" s="201">
        <v>44651</v>
      </c>
      <c r="S2" s="201">
        <v>44742</v>
      </c>
      <c r="T2" s="201">
        <v>44834</v>
      </c>
      <c r="U2" s="268">
        <v>44926</v>
      </c>
      <c r="V2" s="268">
        <v>45016</v>
      </c>
      <c r="W2" s="268">
        <v>45107</v>
      </c>
      <c r="X2" s="268">
        <v>45199</v>
      </c>
      <c r="Y2" s="268">
        <v>45291</v>
      </c>
      <c r="Z2" s="268">
        <v>45382</v>
      </c>
      <c r="AA2" s="268">
        <v>45473</v>
      </c>
      <c r="AB2" s="268">
        <v>45565</v>
      </c>
      <c r="AC2" s="268">
        <v>45657</v>
      </c>
      <c r="AD2" s="352">
        <v>45747</v>
      </c>
    </row>
    <row r="3" spans="1:30" x14ac:dyDescent="0.2">
      <c r="A3" s="116" t="s">
        <v>89</v>
      </c>
      <c r="B3" s="117" t="s">
        <v>167</v>
      </c>
      <c r="C3" s="136"/>
      <c r="D3" s="118"/>
      <c r="E3" s="118"/>
      <c r="G3" s="234"/>
      <c r="H3" s="234"/>
      <c r="I3" s="335"/>
      <c r="J3" s="118"/>
      <c r="K3" s="118"/>
      <c r="L3" s="118"/>
      <c r="M3" s="118"/>
      <c r="N3" s="118"/>
      <c r="O3" s="118"/>
      <c r="P3" s="118"/>
      <c r="U3" s="234"/>
      <c r="V3" s="234"/>
      <c r="W3" s="234"/>
      <c r="X3" s="234"/>
      <c r="Y3" s="234"/>
      <c r="Z3" s="234"/>
      <c r="AA3" s="234"/>
      <c r="AB3" s="234"/>
      <c r="AC3" s="234"/>
      <c r="AD3" s="353"/>
    </row>
    <row r="4" spans="1:30" x14ac:dyDescent="0.2">
      <c r="A4" s="26"/>
      <c r="B4" s="100"/>
      <c r="C4" s="147"/>
      <c r="D4" s="90"/>
      <c r="E4" s="90"/>
      <c r="F4" s="255"/>
      <c r="G4" s="269"/>
      <c r="H4" s="269"/>
      <c r="I4" s="335"/>
      <c r="J4" s="91"/>
      <c r="K4" s="91"/>
      <c r="L4" s="91"/>
      <c r="M4" s="91"/>
      <c r="N4" s="91"/>
      <c r="O4" s="91"/>
      <c r="P4" s="91"/>
      <c r="U4" s="269"/>
      <c r="V4" s="269"/>
      <c r="W4" s="269"/>
      <c r="X4" s="269"/>
      <c r="Y4" s="269"/>
      <c r="Z4" s="269"/>
      <c r="AA4" s="269"/>
      <c r="AB4" s="269"/>
      <c r="AC4" s="269"/>
      <c r="AD4" s="354"/>
    </row>
    <row r="5" spans="1:30" s="30" customFormat="1" x14ac:dyDescent="0.2">
      <c r="A5" s="29" t="s">
        <v>90</v>
      </c>
      <c r="B5" s="101" t="s">
        <v>168</v>
      </c>
      <c r="C5" s="148">
        <v>2641680.94</v>
      </c>
      <c r="D5" s="92">
        <v>234354.02</v>
      </c>
      <c r="E5" s="92">
        <v>3187448.82</v>
      </c>
      <c r="F5" s="256">
        <v>5377436.4600000009</v>
      </c>
      <c r="G5" s="270">
        <v>9439324</v>
      </c>
      <c r="H5" s="270">
        <v>17808396.619999997</v>
      </c>
      <c r="I5" s="336">
        <v>29888239.819999997</v>
      </c>
      <c r="J5" s="92">
        <v>903717.97</v>
      </c>
      <c r="K5" s="92">
        <v>1038540.73</v>
      </c>
      <c r="L5" s="92">
        <v>2251153.85</v>
      </c>
      <c r="M5" s="92">
        <v>3327178.56</v>
      </c>
      <c r="N5" s="92">
        <v>4258957.4300000006</v>
      </c>
      <c r="O5" s="92">
        <v>5696955.9600000009</v>
      </c>
      <c r="P5" s="92">
        <v>7216297.6500000004</v>
      </c>
      <c r="Q5" s="92">
        <v>5377436.4600000009</v>
      </c>
      <c r="R5" s="92">
        <v>6958935.8900000006</v>
      </c>
      <c r="S5" s="235" t="s">
        <v>545</v>
      </c>
      <c r="T5" s="235">
        <v>13581032.550000001</v>
      </c>
      <c r="U5" s="270">
        <v>9439324</v>
      </c>
      <c r="V5" s="270">
        <v>11902428</v>
      </c>
      <c r="W5" s="270">
        <v>15074380.170000002</v>
      </c>
      <c r="X5" s="270">
        <v>18182567.98</v>
      </c>
      <c r="Y5" s="382">
        <v>17808396.619999997</v>
      </c>
      <c r="Z5" s="382">
        <v>21128322</v>
      </c>
      <c r="AA5" s="382">
        <v>24987827.680000003</v>
      </c>
      <c r="AB5" s="382">
        <v>28437831.93</v>
      </c>
      <c r="AC5" s="382">
        <v>29888239.819999997</v>
      </c>
      <c r="AD5" s="336">
        <v>33523110.449999999</v>
      </c>
    </row>
    <row r="6" spans="1:30" x14ac:dyDescent="0.2">
      <c r="A6" s="12" t="s">
        <v>91</v>
      </c>
      <c r="B6" s="102" t="s">
        <v>169</v>
      </c>
      <c r="C6" s="149">
        <v>1526602.19</v>
      </c>
      <c r="D6" s="93">
        <v>0</v>
      </c>
      <c r="E6" s="93">
        <v>14143.58</v>
      </c>
      <c r="F6" s="94">
        <v>877422.30000000075</v>
      </c>
      <c r="G6" s="271">
        <v>1602631</v>
      </c>
      <c r="H6" s="271">
        <v>817944.02999999933</v>
      </c>
      <c r="I6" s="337">
        <v>195929.77999999933</v>
      </c>
      <c r="J6" s="93">
        <v>0</v>
      </c>
      <c r="K6" s="93">
        <v>20671.38</v>
      </c>
      <c r="L6" s="93">
        <v>17407.47</v>
      </c>
      <c r="M6" s="93">
        <v>14143.58</v>
      </c>
      <c r="N6" s="93">
        <v>355806.27000000054</v>
      </c>
      <c r="O6" s="93">
        <v>1057117.9600000002</v>
      </c>
      <c r="P6" s="93">
        <v>967270.12000000046</v>
      </c>
      <c r="Q6" s="93">
        <v>877422.30000000075</v>
      </c>
      <c r="R6" s="93">
        <v>789750.41000000015</v>
      </c>
      <c r="S6" s="239">
        <v>1994975</v>
      </c>
      <c r="T6" s="239">
        <v>2255078.42</v>
      </c>
      <c r="U6" s="271">
        <v>1602631</v>
      </c>
      <c r="V6" s="271">
        <v>1406459</v>
      </c>
      <c r="W6" s="271">
        <v>1210287.5899999999</v>
      </c>
      <c r="X6" s="271">
        <v>1014115.8200000003</v>
      </c>
      <c r="Y6" s="383">
        <v>817944.02999999933</v>
      </c>
      <c r="Z6" s="383">
        <v>621772</v>
      </c>
      <c r="AA6" s="383">
        <v>425600.49000000022</v>
      </c>
      <c r="AB6" s="383">
        <v>305517.62999999896</v>
      </c>
      <c r="AC6" s="383">
        <v>195929.77999999933</v>
      </c>
      <c r="AD6" s="337">
        <v>86341.939999999478</v>
      </c>
    </row>
    <row r="7" spans="1:30" x14ac:dyDescent="0.2">
      <c r="A7" s="10" t="s">
        <v>92</v>
      </c>
      <c r="B7" s="103" t="s">
        <v>170</v>
      </c>
      <c r="C7" s="149">
        <v>1291640.56</v>
      </c>
      <c r="D7" s="93">
        <v>0</v>
      </c>
      <c r="E7" s="93">
        <v>0</v>
      </c>
      <c r="F7" s="94">
        <v>876334.34000000078</v>
      </c>
      <c r="G7" s="240">
        <v>1602631</v>
      </c>
      <c r="H7" s="240">
        <v>817944.02999999933</v>
      </c>
      <c r="I7" s="338">
        <v>195929.77999999933</v>
      </c>
      <c r="J7" s="93">
        <v>0</v>
      </c>
      <c r="K7" s="93">
        <v>0</v>
      </c>
      <c r="L7" s="93">
        <v>0</v>
      </c>
      <c r="M7" s="93">
        <v>0</v>
      </c>
      <c r="N7" s="93">
        <v>344926.60000000056</v>
      </c>
      <c r="O7" s="93">
        <v>1049502.2000000002</v>
      </c>
      <c r="P7" s="93">
        <v>962918.27000000048</v>
      </c>
      <c r="Q7" s="93">
        <v>876334.34000000078</v>
      </c>
      <c r="R7" s="93">
        <v>789750.41000000015</v>
      </c>
      <c r="S7" s="239">
        <v>1994975</v>
      </c>
      <c r="T7" s="239">
        <v>1798802.92</v>
      </c>
      <c r="U7" s="240">
        <v>1602631</v>
      </c>
      <c r="V7" s="240">
        <v>1406459</v>
      </c>
      <c r="W7" s="240">
        <v>1210287.5899999999</v>
      </c>
      <c r="X7" s="240">
        <v>1014115.8200000003</v>
      </c>
      <c r="Y7" s="272">
        <v>817944.02999999933</v>
      </c>
      <c r="Z7" s="272">
        <v>621772</v>
      </c>
      <c r="AA7" s="272">
        <v>425600.49000000022</v>
      </c>
      <c r="AB7" s="272">
        <v>305517.62999999896</v>
      </c>
      <c r="AC7" s="272">
        <v>195929.77999999933</v>
      </c>
      <c r="AD7" s="338">
        <v>86341.939999999478</v>
      </c>
    </row>
    <row r="8" spans="1:30" x14ac:dyDescent="0.2">
      <c r="A8" s="10" t="s">
        <v>93</v>
      </c>
      <c r="B8" s="103" t="s">
        <v>171</v>
      </c>
      <c r="C8" s="149">
        <v>234961.63</v>
      </c>
      <c r="D8" s="93">
        <v>0</v>
      </c>
      <c r="E8" s="93">
        <v>14143.580000000075</v>
      </c>
      <c r="F8" s="94">
        <v>1087.960000000021</v>
      </c>
      <c r="G8" s="240">
        <v>0</v>
      </c>
      <c r="H8" s="240">
        <v>0</v>
      </c>
      <c r="I8" s="338">
        <v>0</v>
      </c>
      <c r="J8" s="93">
        <v>0</v>
      </c>
      <c r="K8" s="93">
        <v>20671.38</v>
      </c>
      <c r="L8" s="93">
        <v>17407.47</v>
      </c>
      <c r="M8" s="93">
        <v>14143.580000000075</v>
      </c>
      <c r="N8" s="93">
        <v>10879.669999999984</v>
      </c>
      <c r="O8" s="93">
        <v>7615.7600000000093</v>
      </c>
      <c r="P8" s="93">
        <v>4351.8499999999767</v>
      </c>
      <c r="Q8" s="93">
        <v>1087.960000000021</v>
      </c>
      <c r="R8" s="93">
        <v>0</v>
      </c>
      <c r="S8" s="239">
        <v>0</v>
      </c>
      <c r="T8" s="239">
        <v>0</v>
      </c>
      <c r="U8" s="240">
        <v>0</v>
      </c>
      <c r="V8" s="240">
        <v>0</v>
      </c>
      <c r="W8" s="240">
        <v>0</v>
      </c>
      <c r="X8" s="240">
        <v>0</v>
      </c>
      <c r="Y8" s="272">
        <v>0</v>
      </c>
      <c r="Z8" s="272">
        <v>0</v>
      </c>
      <c r="AA8" s="272">
        <v>0</v>
      </c>
      <c r="AB8" s="272">
        <v>0</v>
      </c>
      <c r="AC8" s="272">
        <v>0</v>
      </c>
      <c r="AD8" s="338">
        <v>0</v>
      </c>
    </row>
    <row r="9" spans="1:30" x14ac:dyDescent="0.2">
      <c r="A9" s="10" t="s">
        <v>578</v>
      </c>
      <c r="B9" s="104" t="s">
        <v>579</v>
      </c>
      <c r="C9" s="239">
        <v>0</v>
      </c>
      <c r="D9" s="239">
        <v>0</v>
      </c>
      <c r="E9" s="239">
        <v>0</v>
      </c>
      <c r="F9" s="239">
        <v>0</v>
      </c>
      <c r="G9" s="239">
        <v>0</v>
      </c>
      <c r="H9" s="239">
        <v>0</v>
      </c>
      <c r="I9" s="339">
        <v>0</v>
      </c>
      <c r="J9" s="239">
        <v>0</v>
      </c>
      <c r="K9" s="239">
        <v>0</v>
      </c>
      <c r="L9" s="239">
        <v>0</v>
      </c>
      <c r="M9" s="239">
        <v>0</v>
      </c>
      <c r="N9" s="239">
        <v>0</v>
      </c>
      <c r="O9" s="239">
        <v>0</v>
      </c>
      <c r="P9" s="239">
        <v>0</v>
      </c>
      <c r="Q9" s="239">
        <v>0</v>
      </c>
      <c r="R9" s="239">
        <v>0</v>
      </c>
      <c r="S9" s="239">
        <v>0</v>
      </c>
      <c r="T9" s="239">
        <v>456275.5</v>
      </c>
      <c r="U9" s="239">
        <v>0</v>
      </c>
      <c r="V9" s="239">
        <v>0</v>
      </c>
      <c r="W9" s="239">
        <v>0</v>
      </c>
      <c r="X9" s="239">
        <v>0</v>
      </c>
      <c r="Y9" s="384">
        <v>0</v>
      </c>
      <c r="Z9" s="384">
        <v>0</v>
      </c>
      <c r="AA9" s="384">
        <v>0</v>
      </c>
      <c r="AB9" s="384">
        <v>0</v>
      </c>
      <c r="AC9" s="384">
        <v>0</v>
      </c>
      <c r="AD9" s="339">
        <v>0</v>
      </c>
    </row>
    <row r="10" spans="1:30" x14ac:dyDescent="0.2">
      <c r="A10" s="12" t="s">
        <v>94</v>
      </c>
      <c r="B10" s="102" t="s">
        <v>172</v>
      </c>
      <c r="C10" s="149">
        <v>23660.9</v>
      </c>
      <c r="D10" s="93">
        <v>59005.43</v>
      </c>
      <c r="E10" s="93">
        <v>725075.62</v>
      </c>
      <c r="F10" s="94">
        <v>716598.22000000009</v>
      </c>
      <c r="G10" s="240">
        <v>634681</v>
      </c>
      <c r="H10" s="240">
        <v>1211589.0899999999</v>
      </c>
      <c r="I10" s="338">
        <v>2849971.66</v>
      </c>
      <c r="J10" s="93">
        <v>82897.05</v>
      </c>
      <c r="K10" s="93">
        <v>522956.62</v>
      </c>
      <c r="L10" s="93">
        <v>701681.42</v>
      </c>
      <c r="M10" s="93">
        <v>726403.84</v>
      </c>
      <c r="N10" s="93">
        <v>807930.41</v>
      </c>
      <c r="O10" s="93">
        <v>778719.94000000006</v>
      </c>
      <c r="P10" s="93">
        <v>748506.57</v>
      </c>
      <c r="Q10" s="93">
        <v>716598.22000000009</v>
      </c>
      <c r="R10" s="93">
        <v>727707.95</v>
      </c>
      <c r="S10" s="239">
        <v>694816</v>
      </c>
      <c r="T10" s="239">
        <v>694856.8</v>
      </c>
      <c r="U10" s="240">
        <v>634681</v>
      </c>
      <c r="V10" s="240">
        <v>618226</v>
      </c>
      <c r="W10" s="240">
        <v>581396.51000000013</v>
      </c>
      <c r="X10" s="240">
        <v>1366029.03</v>
      </c>
      <c r="Y10" s="272">
        <v>1211589.0899999999</v>
      </c>
      <c r="Z10" s="272">
        <v>1771668</v>
      </c>
      <c r="AA10" s="272">
        <v>2601948.4500000002</v>
      </c>
      <c r="AB10" s="272">
        <v>2981411.83</v>
      </c>
      <c r="AC10" s="272">
        <v>2849971.66</v>
      </c>
      <c r="AD10" s="338">
        <v>2704277.85</v>
      </c>
    </row>
    <row r="11" spans="1:30" x14ac:dyDescent="0.2">
      <c r="A11" s="12" t="s">
        <v>95</v>
      </c>
      <c r="B11" s="102" t="s">
        <v>173</v>
      </c>
      <c r="C11" s="149">
        <v>20660.900000000001</v>
      </c>
      <c r="D11" s="93">
        <v>59005.43</v>
      </c>
      <c r="E11" s="93">
        <v>725075.62</v>
      </c>
      <c r="F11" s="94">
        <v>716598.22000000009</v>
      </c>
      <c r="G11" s="240">
        <v>634681</v>
      </c>
      <c r="H11" s="240">
        <v>1195328.93</v>
      </c>
      <c r="I11" s="338">
        <v>2849971.66</v>
      </c>
      <c r="J11" s="93">
        <v>82897.05</v>
      </c>
      <c r="K11" s="93">
        <v>500270.77999999997</v>
      </c>
      <c r="L11" s="93">
        <v>0</v>
      </c>
      <c r="M11" s="93">
        <v>726403.84</v>
      </c>
      <c r="N11" s="93">
        <v>807930.41</v>
      </c>
      <c r="O11" s="93">
        <v>778719.94000000006</v>
      </c>
      <c r="P11" s="93">
        <v>748506.57</v>
      </c>
      <c r="Q11" s="93">
        <v>716598.22000000009</v>
      </c>
      <c r="R11" s="93">
        <v>727707.95</v>
      </c>
      <c r="S11" s="239">
        <v>694816</v>
      </c>
      <c r="T11" s="239">
        <v>694856.8</v>
      </c>
      <c r="U11" s="240">
        <v>634681</v>
      </c>
      <c r="V11" s="240">
        <v>601966</v>
      </c>
      <c r="W11" s="240">
        <v>565136.33000000007</v>
      </c>
      <c r="X11" s="240">
        <v>1333508.69</v>
      </c>
      <c r="Y11" s="272">
        <v>1195328.93</v>
      </c>
      <c r="Z11" s="272">
        <v>1159207</v>
      </c>
      <c r="AA11" s="272">
        <v>1515545.64</v>
      </c>
      <c r="AB11" s="272">
        <v>2981411.83</v>
      </c>
      <c r="AC11" s="272">
        <v>2849971.66</v>
      </c>
      <c r="AD11" s="338">
        <v>2704277.85</v>
      </c>
    </row>
    <row r="12" spans="1:30" x14ac:dyDescent="0.2">
      <c r="A12" s="11" t="s">
        <v>361</v>
      </c>
      <c r="B12" s="104" t="s">
        <v>258</v>
      </c>
      <c r="C12" s="149">
        <v>0</v>
      </c>
      <c r="D12" s="93">
        <v>0</v>
      </c>
      <c r="E12" s="93">
        <v>0</v>
      </c>
      <c r="F12" s="94">
        <v>0</v>
      </c>
      <c r="G12" s="240">
        <v>0</v>
      </c>
      <c r="H12" s="240">
        <v>0</v>
      </c>
      <c r="I12" s="338">
        <v>0</v>
      </c>
      <c r="J12" s="93">
        <v>0</v>
      </c>
      <c r="K12" s="93">
        <v>0</v>
      </c>
      <c r="L12" s="93">
        <v>33626.89</v>
      </c>
      <c r="M12" s="93">
        <v>0</v>
      </c>
      <c r="N12" s="93">
        <v>0</v>
      </c>
      <c r="O12" s="93">
        <v>0</v>
      </c>
      <c r="P12" s="93">
        <v>0</v>
      </c>
      <c r="Q12" s="93">
        <v>0</v>
      </c>
      <c r="R12" s="93">
        <v>0</v>
      </c>
      <c r="S12" s="239">
        <v>0</v>
      </c>
      <c r="T12" s="239">
        <v>0</v>
      </c>
      <c r="U12" s="240">
        <v>0</v>
      </c>
      <c r="V12" s="240">
        <v>0</v>
      </c>
      <c r="W12" s="240">
        <v>0</v>
      </c>
      <c r="X12" s="240">
        <v>0</v>
      </c>
      <c r="Y12" s="272">
        <v>0</v>
      </c>
      <c r="Z12" s="272">
        <v>0</v>
      </c>
      <c r="AA12" s="272">
        <v>0</v>
      </c>
      <c r="AB12" s="272">
        <v>0</v>
      </c>
      <c r="AC12" s="272">
        <v>0</v>
      </c>
      <c r="AD12" s="338">
        <v>0</v>
      </c>
    </row>
    <row r="13" spans="1:30" ht="20.399999999999999" x14ac:dyDescent="0.2">
      <c r="A13" s="11" t="s">
        <v>362</v>
      </c>
      <c r="B13" s="104" t="s">
        <v>437</v>
      </c>
      <c r="C13" s="149">
        <v>3319.48</v>
      </c>
      <c r="D13" s="93">
        <v>50996.77</v>
      </c>
      <c r="E13" s="93">
        <v>26242.98</v>
      </c>
      <c r="F13" s="94">
        <v>158486</v>
      </c>
      <c r="G13" s="240">
        <v>188261</v>
      </c>
      <c r="H13" s="240">
        <v>162059.35999999999</v>
      </c>
      <c r="I13" s="338">
        <v>1241294.1300000001</v>
      </c>
      <c r="J13" s="93">
        <v>37557.32</v>
      </c>
      <c r="K13" s="93">
        <v>39682.69</v>
      </c>
      <c r="L13" s="164">
        <v>40338.79</v>
      </c>
      <c r="M13" s="164">
        <v>27571.199999999972</v>
      </c>
      <c r="N13" s="93">
        <v>149588.35</v>
      </c>
      <c r="O13" s="93">
        <v>171621.15</v>
      </c>
      <c r="P13" s="93">
        <v>170353.11</v>
      </c>
      <c r="Q13" s="93">
        <v>156840.09</v>
      </c>
      <c r="R13" s="93">
        <v>185021.78999999998</v>
      </c>
      <c r="S13" s="239">
        <v>201831</v>
      </c>
      <c r="T13" s="239">
        <v>195046.05</v>
      </c>
      <c r="U13" s="240">
        <v>188261</v>
      </c>
      <c r="V13" s="240">
        <v>181475</v>
      </c>
      <c r="W13" s="240">
        <v>174983.76</v>
      </c>
      <c r="X13" s="240">
        <v>168521.61</v>
      </c>
      <c r="Y13" s="272">
        <v>162059.35999999999</v>
      </c>
      <c r="Z13" s="272">
        <v>155597</v>
      </c>
      <c r="AA13" s="272">
        <v>165149.21000000002</v>
      </c>
      <c r="AB13" s="272">
        <v>1276595.27</v>
      </c>
      <c r="AC13" s="272">
        <v>1241294.1300000001</v>
      </c>
      <c r="AD13" s="338">
        <v>1205993.1000000001</v>
      </c>
    </row>
    <row r="14" spans="1:30" x14ac:dyDescent="0.2">
      <c r="A14" s="11" t="s">
        <v>363</v>
      </c>
      <c r="B14" s="104" t="s">
        <v>438</v>
      </c>
      <c r="C14" s="149">
        <v>17341.419999999998</v>
      </c>
      <c r="D14" s="93">
        <v>8008.66</v>
      </c>
      <c r="E14" s="93">
        <v>114571.69</v>
      </c>
      <c r="F14" s="94">
        <v>147658.84999999998</v>
      </c>
      <c r="G14" s="240">
        <v>156372</v>
      </c>
      <c r="H14" s="240">
        <v>155018.16000000003</v>
      </c>
      <c r="I14" s="338">
        <v>160985.67000000016</v>
      </c>
      <c r="J14" s="93">
        <v>45339.73</v>
      </c>
      <c r="K14" s="93">
        <v>25971.71</v>
      </c>
      <c r="L14" s="164">
        <v>627715.74</v>
      </c>
      <c r="M14" s="164">
        <v>114571.69</v>
      </c>
      <c r="N14" s="93">
        <v>117532.87</v>
      </c>
      <c r="O14" s="93">
        <v>107449.54000000001</v>
      </c>
      <c r="P14" s="93">
        <v>122279.19</v>
      </c>
      <c r="Q14" s="93">
        <v>147658.84999999998</v>
      </c>
      <c r="R14" s="93">
        <v>175684.05</v>
      </c>
      <c r="S14" s="239">
        <v>169435</v>
      </c>
      <c r="T14" s="239">
        <v>163470.90000000002</v>
      </c>
      <c r="U14" s="240">
        <v>156372</v>
      </c>
      <c r="V14" s="240">
        <v>151384</v>
      </c>
      <c r="W14" s="240">
        <v>168648.62</v>
      </c>
      <c r="X14" s="240">
        <v>168995.44000000006</v>
      </c>
      <c r="Y14" s="272">
        <v>155018.16000000003</v>
      </c>
      <c r="Z14" s="272">
        <v>185096</v>
      </c>
      <c r="AA14" s="272">
        <v>156012.39000000013</v>
      </c>
      <c r="AB14" s="272">
        <v>168680.43000000005</v>
      </c>
      <c r="AC14" s="272">
        <v>160985.67000000016</v>
      </c>
      <c r="AD14" s="338">
        <v>139037.17999999993</v>
      </c>
    </row>
    <row r="15" spans="1:30" x14ac:dyDescent="0.2">
      <c r="A15" s="11" t="s">
        <v>364</v>
      </c>
      <c r="B15" s="104" t="s">
        <v>439</v>
      </c>
      <c r="C15" s="149">
        <v>0</v>
      </c>
      <c r="D15" s="93">
        <v>0</v>
      </c>
      <c r="E15" s="93">
        <v>584260.94999999995</v>
      </c>
      <c r="F15" s="94">
        <v>410453.87000000005</v>
      </c>
      <c r="G15" s="240">
        <v>236647</v>
      </c>
      <c r="H15" s="240">
        <v>814792.6399999999</v>
      </c>
      <c r="I15" s="338">
        <v>1386976.46</v>
      </c>
      <c r="J15" s="93">
        <v>0</v>
      </c>
      <c r="K15" s="93">
        <v>434616.38</v>
      </c>
      <c r="L15" s="164">
        <v>0</v>
      </c>
      <c r="M15" s="164">
        <v>584260.94999999995</v>
      </c>
      <c r="N15" s="93">
        <v>540809.19000000006</v>
      </c>
      <c r="O15" s="93">
        <v>497357.43000000005</v>
      </c>
      <c r="P15" s="93">
        <v>453905.67000000004</v>
      </c>
      <c r="Q15" s="93">
        <v>410453.87000000005</v>
      </c>
      <c r="R15" s="93">
        <v>367002.11000000004</v>
      </c>
      <c r="S15" s="239">
        <v>323550</v>
      </c>
      <c r="T15" s="239">
        <v>280098.59000000003</v>
      </c>
      <c r="U15" s="240">
        <v>236647</v>
      </c>
      <c r="V15" s="240">
        <v>193195</v>
      </c>
      <c r="W15" s="240">
        <v>149743.27000000002</v>
      </c>
      <c r="X15" s="240">
        <v>928381.91</v>
      </c>
      <c r="Y15" s="272">
        <v>814792.6399999999</v>
      </c>
      <c r="Z15" s="272">
        <v>759206</v>
      </c>
      <c r="AA15" s="272">
        <v>1123797.6299999999</v>
      </c>
      <c r="AB15" s="272">
        <v>1470485.23</v>
      </c>
      <c r="AC15" s="272">
        <v>1386976.46</v>
      </c>
      <c r="AD15" s="338">
        <v>1303467.6800000002</v>
      </c>
    </row>
    <row r="16" spans="1:30" x14ac:dyDescent="0.2">
      <c r="A16" s="11" t="s">
        <v>365</v>
      </c>
      <c r="B16" s="104" t="s">
        <v>440</v>
      </c>
      <c r="C16" s="149">
        <v>0</v>
      </c>
      <c r="D16" s="93">
        <v>0</v>
      </c>
      <c r="E16" s="93">
        <v>0</v>
      </c>
      <c r="F16" s="267">
        <v>0</v>
      </c>
      <c r="G16" s="272">
        <v>53402</v>
      </c>
      <c r="H16" s="272">
        <v>63458.770000000004</v>
      </c>
      <c r="I16" s="338">
        <v>60715.400000000009</v>
      </c>
      <c r="J16" s="93">
        <v>0</v>
      </c>
      <c r="K16" s="93">
        <v>0</v>
      </c>
      <c r="L16" s="93">
        <v>0</v>
      </c>
      <c r="M16" s="93">
        <v>0</v>
      </c>
      <c r="N16" s="93">
        <v>0</v>
      </c>
      <c r="O16" s="93">
        <v>2291.8199999999997</v>
      </c>
      <c r="P16" s="93">
        <v>1968.5999999999995</v>
      </c>
      <c r="Q16" s="93">
        <v>0</v>
      </c>
      <c r="R16" s="93">
        <v>0</v>
      </c>
      <c r="S16" s="239">
        <v>0</v>
      </c>
      <c r="T16" s="239">
        <v>56241.26</v>
      </c>
      <c r="U16" s="272">
        <v>53402</v>
      </c>
      <c r="V16" s="272">
        <v>75912</v>
      </c>
      <c r="W16" s="272">
        <v>71760.679999999993</v>
      </c>
      <c r="X16" s="272">
        <v>67609.73000000001</v>
      </c>
      <c r="Y16" s="272">
        <v>63458.770000000004</v>
      </c>
      <c r="Z16" s="272">
        <v>59308</v>
      </c>
      <c r="AA16" s="272">
        <v>70586.41</v>
      </c>
      <c r="AB16" s="272">
        <v>65650.900000000009</v>
      </c>
      <c r="AC16" s="272">
        <v>60715.400000000009</v>
      </c>
      <c r="AD16" s="338">
        <v>55779.889999999992</v>
      </c>
    </row>
    <row r="17" spans="1:49" x14ac:dyDescent="0.2">
      <c r="A17" s="12" t="s">
        <v>96</v>
      </c>
      <c r="B17" s="102" t="s">
        <v>174</v>
      </c>
      <c r="C17" s="149">
        <v>0</v>
      </c>
      <c r="D17" s="93">
        <v>0</v>
      </c>
      <c r="E17" s="93">
        <v>0</v>
      </c>
      <c r="F17" s="94">
        <v>0</v>
      </c>
      <c r="G17" s="240">
        <v>0</v>
      </c>
      <c r="H17" s="240">
        <v>16260.16</v>
      </c>
      <c r="I17" s="338">
        <v>0</v>
      </c>
      <c r="J17" s="93">
        <v>0</v>
      </c>
      <c r="K17" s="93">
        <v>22685.84</v>
      </c>
      <c r="L17" s="93">
        <v>0</v>
      </c>
      <c r="M17" s="93">
        <v>0</v>
      </c>
      <c r="N17" s="93">
        <v>0</v>
      </c>
      <c r="O17" s="93">
        <v>0</v>
      </c>
      <c r="P17" s="93">
        <v>0</v>
      </c>
      <c r="Q17" s="93">
        <v>0</v>
      </c>
      <c r="R17" s="93">
        <v>0</v>
      </c>
      <c r="S17" s="239">
        <v>0</v>
      </c>
      <c r="T17" s="239">
        <v>0</v>
      </c>
      <c r="U17" s="240">
        <v>0</v>
      </c>
      <c r="V17" s="240">
        <v>16260</v>
      </c>
      <c r="W17" s="240">
        <v>16260.18</v>
      </c>
      <c r="X17" s="240">
        <v>32520.34</v>
      </c>
      <c r="Y17" s="272">
        <v>16260.16</v>
      </c>
      <c r="Z17" s="272">
        <v>612461</v>
      </c>
      <c r="AA17" s="272">
        <v>1086402.81</v>
      </c>
      <c r="AB17" s="272">
        <v>0</v>
      </c>
      <c r="AC17" s="272">
        <v>0</v>
      </c>
      <c r="AD17" s="338">
        <v>0</v>
      </c>
    </row>
    <row r="18" spans="1:49" x14ac:dyDescent="0.2">
      <c r="A18" s="12" t="s">
        <v>97</v>
      </c>
      <c r="B18" s="102" t="s">
        <v>175</v>
      </c>
      <c r="C18" s="149">
        <v>0</v>
      </c>
      <c r="D18" s="93">
        <v>0</v>
      </c>
      <c r="E18" s="93">
        <v>0</v>
      </c>
      <c r="F18" s="94">
        <v>2904.21</v>
      </c>
      <c r="G18" s="240">
        <v>2933</v>
      </c>
      <c r="H18" s="240">
        <v>2962.13</v>
      </c>
      <c r="I18" s="338">
        <v>2992.55</v>
      </c>
      <c r="J18" s="93">
        <v>0</v>
      </c>
      <c r="K18" s="93">
        <v>0</v>
      </c>
      <c r="L18" s="93">
        <v>0</v>
      </c>
      <c r="M18" s="93">
        <v>0</v>
      </c>
      <c r="N18" s="93">
        <v>0</v>
      </c>
      <c r="O18" s="93">
        <v>0</v>
      </c>
      <c r="P18" s="93">
        <v>0</v>
      </c>
      <c r="Q18" s="93">
        <v>2904.21</v>
      </c>
      <c r="R18" s="93">
        <v>2904.21</v>
      </c>
      <c r="S18" s="239">
        <v>2904</v>
      </c>
      <c r="T18" s="239">
        <v>2904.21</v>
      </c>
      <c r="U18" s="240">
        <v>2933</v>
      </c>
      <c r="V18" s="240">
        <v>2933</v>
      </c>
      <c r="W18" s="240">
        <v>2933.27</v>
      </c>
      <c r="X18" s="240">
        <v>2933.27</v>
      </c>
      <c r="Y18" s="272">
        <v>2962.13</v>
      </c>
      <c r="Z18" s="272">
        <v>2962</v>
      </c>
      <c r="AA18" s="272">
        <v>2962.13</v>
      </c>
      <c r="AB18" s="272">
        <v>2962.13</v>
      </c>
      <c r="AC18" s="272">
        <v>2992.55</v>
      </c>
      <c r="AD18" s="338">
        <v>2992.55</v>
      </c>
    </row>
    <row r="19" spans="1:49" x14ac:dyDescent="0.2">
      <c r="A19" s="11" t="s">
        <v>538</v>
      </c>
      <c r="B19" s="104" t="s">
        <v>539</v>
      </c>
      <c r="C19" s="149">
        <v>0</v>
      </c>
      <c r="D19" s="93">
        <v>0</v>
      </c>
      <c r="E19" s="93">
        <v>0</v>
      </c>
      <c r="F19" s="94">
        <v>2904.21</v>
      </c>
      <c r="G19" s="240">
        <v>2933</v>
      </c>
      <c r="H19" s="240">
        <v>2962.13</v>
      </c>
      <c r="I19" s="338">
        <v>2992.55</v>
      </c>
      <c r="J19" s="93">
        <v>0</v>
      </c>
      <c r="K19" s="93">
        <v>0</v>
      </c>
      <c r="L19" s="93">
        <v>0</v>
      </c>
      <c r="M19" s="93">
        <v>0</v>
      </c>
      <c r="N19" s="93">
        <v>0</v>
      </c>
      <c r="O19" s="93">
        <v>0</v>
      </c>
      <c r="P19" s="93">
        <v>0</v>
      </c>
      <c r="Q19" s="93">
        <v>2904.21</v>
      </c>
      <c r="R19" s="93">
        <v>2904.21</v>
      </c>
      <c r="S19" s="239">
        <v>2904</v>
      </c>
      <c r="T19" s="239">
        <v>2904.21</v>
      </c>
      <c r="U19" s="240">
        <v>2933</v>
      </c>
      <c r="V19" s="240">
        <v>2933</v>
      </c>
      <c r="W19" s="240">
        <v>2933.27</v>
      </c>
      <c r="X19" s="240">
        <v>2933.27</v>
      </c>
      <c r="Y19" s="272">
        <v>2962.13</v>
      </c>
      <c r="Z19" s="272">
        <v>2962</v>
      </c>
      <c r="AA19" s="272">
        <v>2962.13</v>
      </c>
      <c r="AB19" s="272">
        <v>2962.13</v>
      </c>
      <c r="AC19" s="272">
        <v>2992.55</v>
      </c>
      <c r="AD19" s="338">
        <v>2992.55</v>
      </c>
    </row>
    <row r="20" spans="1:49" x14ac:dyDescent="0.2">
      <c r="A20" s="12" t="s">
        <v>98</v>
      </c>
      <c r="B20" s="102" t="s">
        <v>176</v>
      </c>
      <c r="C20" s="149">
        <v>0</v>
      </c>
      <c r="D20" s="93">
        <v>0</v>
      </c>
      <c r="E20" s="93">
        <v>0</v>
      </c>
      <c r="F20" s="2">
        <v>0</v>
      </c>
      <c r="G20" s="234">
        <v>0</v>
      </c>
      <c r="H20" s="234">
        <v>0</v>
      </c>
      <c r="I20" s="335">
        <v>0</v>
      </c>
      <c r="J20" s="93">
        <v>0</v>
      </c>
      <c r="K20" s="93">
        <v>0</v>
      </c>
      <c r="L20" s="93">
        <v>0</v>
      </c>
      <c r="M20" s="93">
        <v>0</v>
      </c>
      <c r="N20" s="93">
        <v>0</v>
      </c>
      <c r="O20" s="93">
        <v>0</v>
      </c>
      <c r="P20" s="93">
        <v>0</v>
      </c>
      <c r="Q20" s="93">
        <v>0</v>
      </c>
      <c r="R20" s="93">
        <v>0</v>
      </c>
      <c r="S20" s="239">
        <v>0</v>
      </c>
      <c r="T20" s="239">
        <v>0</v>
      </c>
      <c r="U20" s="234">
        <v>0</v>
      </c>
      <c r="V20" s="234">
        <v>0</v>
      </c>
      <c r="W20" s="234">
        <v>0</v>
      </c>
      <c r="X20" s="234">
        <v>0</v>
      </c>
      <c r="Y20" s="234">
        <v>0</v>
      </c>
      <c r="Z20" s="234">
        <v>0</v>
      </c>
      <c r="AA20" s="234">
        <v>0</v>
      </c>
      <c r="AB20" s="234">
        <v>0</v>
      </c>
      <c r="AC20" s="234">
        <v>0</v>
      </c>
      <c r="AD20" s="335">
        <v>0</v>
      </c>
    </row>
    <row r="21" spans="1:49" x14ac:dyDescent="0.2">
      <c r="A21" s="12" t="s">
        <v>99</v>
      </c>
      <c r="B21" s="102" t="s">
        <v>177</v>
      </c>
      <c r="C21" s="149">
        <v>1091417.8500000001</v>
      </c>
      <c r="D21" s="93">
        <v>175348.59</v>
      </c>
      <c r="E21" s="93">
        <v>2448229.62</v>
      </c>
      <c r="F21" s="94">
        <v>3780512</v>
      </c>
      <c r="G21" s="240">
        <v>7199079</v>
      </c>
      <c r="H21" s="240">
        <v>15775901.369999999</v>
      </c>
      <c r="I21" s="338">
        <v>26839345.829999998</v>
      </c>
      <c r="J21" s="93">
        <v>820820.92</v>
      </c>
      <c r="K21" s="93">
        <v>494912.73</v>
      </c>
      <c r="L21" s="93">
        <v>1532064.96</v>
      </c>
      <c r="M21" s="93">
        <v>2586631.14</v>
      </c>
      <c r="N21" s="93">
        <v>3095220.75</v>
      </c>
      <c r="O21" s="93">
        <v>3861118.06</v>
      </c>
      <c r="P21" s="93">
        <v>5500520.96</v>
      </c>
      <c r="Q21" s="93">
        <v>3780512</v>
      </c>
      <c r="R21" s="93">
        <v>5438573.3200000003</v>
      </c>
      <c r="S21" s="239">
        <v>7472856</v>
      </c>
      <c r="T21" s="239">
        <v>10628193.120000001</v>
      </c>
      <c r="U21" s="240">
        <v>7199079</v>
      </c>
      <c r="V21" s="240">
        <v>9874809</v>
      </c>
      <c r="W21" s="240">
        <v>13279762.800000001</v>
      </c>
      <c r="X21" s="240">
        <v>15799489.859999999</v>
      </c>
      <c r="Y21" s="272">
        <v>15775901.369999999</v>
      </c>
      <c r="Z21" s="272">
        <v>18731920</v>
      </c>
      <c r="AA21" s="272">
        <v>21957316.610000003</v>
      </c>
      <c r="AB21" s="272">
        <v>25147940.34</v>
      </c>
      <c r="AC21" s="272">
        <v>26839345.829999998</v>
      </c>
      <c r="AD21" s="338">
        <v>30729498.109999999</v>
      </c>
    </row>
    <row r="22" spans="1:49" x14ac:dyDescent="0.2">
      <c r="A22" s="25" t="s">
        <v>100</v>
      </c>
      <c r="B22" s="105" t="s">
        <v>178</v>
      </c>
      <c r="C22" s="150">
        <v>126134</v>
      </c>
      <c r="D22" s="94">
        <v>7980</v>
      </c>
      <c r="E22" s="94">
        <v>113846</v>
      </c>
      <c r="F22" s="15">
        <v>132573</v>
      </c>
      <c r="G22" s="273">
        <v>165653</v>
      </c>
      <c r="H22" s="273">
        <v>144855.6</v>
      </c>
      <c r="I22" s="340">
        <v>142941.9</v>
      </c>
      <c r="J22" s="94">
        <v>7980</v>
      </c>
      <c r="K22" s="94">
        <v>58689</v>
      </c>
      <c r="L22" s="94">
        <v>275573</v>
      </c>
      <c r="M22" s="94">
        <v>288237</v>
      </c>
      <c r="N22" s="94">
        <v>993838.72</v>
      </c>
      <c r="O22" s="94">
        <v>1958222.12</v>
      </c>
      <c r="P22" s="94">
        <v>3007791.28</v>
      </c>
      <c r="Q22" s="94">
        <v>132573</v>
      </c>
      <c r="R22" s="94">
        <v>1124157.42</v>
      </c>
      <c r="S22" s="240">
        <v>2874317</v>
      </c>
      <c r="T22" s="240">
        <v>4849783.6399999997</v>
      </c>
      <c r="U22" s="273">
        <v>165653</v>
      </c>
      <c r="V22" s="273">
        <v>1325741</v>
      </c>
      <c r="W22" s="273">
        <v>1708665.88</v>
      </c>
      <c r="X22" s="273">
        <v>2326296.5499999998</v>
      </c>
      <c r="Y22" s="385">
        <v>144855.6</v>
      </c>
      <c r="Z22" s="385">
        <v>609162</v>
      </c>
      <c r="AA22" s="385">
        <v>1189348.51</v>
      </c>
      <c r="AB22" s="385">
        <v>1621075.88</v>
      </c>
      <c r="AC22" s="385">
        <v>142941.9</v>
      </c>
      <c r="AD22" s="340">
        <v>784375.38</v>
      </c>
    </row>
    <row r="23" spans="1:49" x14ac:dyDescent="0.2">
      <c r="A23" s="12" t="s">
        <v>101</v>
      </c>
      <c r="B23" s="102" t="s">
        <v>179</v>
      </c>
      <c r="C23" s="149">
        <v>965283.85</v>
      </c>
      <c r="D23" s="93">
        <v>167368.59</v>
      </c>
      <c r="E23" s="93">
        <v>2334383.62</v>
      </c>
      <c r="F23" s="257">
        <v>3647939</v>
      </c>
      <c r="G23" s="274">
        <v>7033426</v>
      </c>
      <c r="H23" s="274">
        <v>15631045.77</v>
      </c>
      <c r="I23" s="341">
        <v>26696403.93</v>
      </c>
      <c r="J23" s="93">
        <v>812840.92</v>
      </c>
      <c r="K23" s="93">
        <v>436223.73</v>
      </c>
      <c r="L23" s="93">
        <v>1256491.96</v>
      </c>
      <c r="M23" s="93">
        <v>2298394.14</v>
      </c>
      <c r="N23" s="93">
        <v>2101382.0299999998</v>
      </c>
      <c r="O23" s="93">
        <v>1902895.94</v>
      </c>
      <c r="P23" s="93">
        <v>2492729.6800000002</v>
      </c>
      <c r="Q23" s="93">
        <v>3647939</v>
      </c>
      <c r="R23" s="93">
        <v>4314415.9000000004</v>
      </c>
      <c r="S23" s="239">
        <v>4598539</v>
      </c>
      <c r="T23" s="239">
        <v>5778409.4800000004</v>
      </c>
      <c r="U23" s="274">
        <v>7033426</v>
      </c>
      <c r="V23" s="274">
        <v>8549068</v>
      </c>
      <c r="W23" s="274">
        <v>11571096.92</v>
      </c>
      <c r="X23" s="274">
        <v>13473193.310000001</v>
      </c>
      <c r="Y23" s="386">
        <v>15631045.77</v>
      </c>
      <c r="Z23" s="386">
        <v>18122758</v>
      </c>
      <c r="AA23" s="386">
        <v>20767968.100000001</v>
      </c>
      <c r="AB23" s="386">
        <v>23526864.460000001</v>
      </c>
      <c r="AC23" s="386">
        <v>26696403.93</v>
      </c>
      <c r="AD23" s="341">
        <v>29945122.73</v>
      </c>
    </row>
    <row r="24" spans="1:49" s="30" customFormat="1" x14ac:dyDescent="0.2">
      <c r="A24" s="29" t="s">
        <v>102</v>
      </c>
      <c r="B24" s="101" t="s">
        <v>180</v>
      </c>
      <c r="C24" s="148">
        <v>4751890.68</v>
      </c>
      <c r="D24" s="92">
        <v>7352377.5</v>
      </c>
      <c r="E24" s="92">
        <v>34694781.68</v>
      </c>
      <c r="F24" s="256">
        <v>68992052.150000006</v>
      </c>
      <c r="G24" s="270">
        <v>94289232</v>
      </c>
      <c r="H24" s="270">
        <v>84349907.5</v>
      </c>
      <c r="I24" s="336">
        <v>82027371.429999992</v>
      </c>
      <c r="J24" s="92">
        <v>7443723.2800000003</v>
      </c>
      <c r="K24" s="92">
        <v>24641126.489999998</v>
      </c>
      <c r="L24" s="92">
        <v>28014477.829999998</v>
      </c>
      <c r="M24" s="92">
        <v>31264478.100000001</v>
      </c>
      <c r="N24" s="92">
        <v>40569414.920000002</v>
      </c>
      <c r="O24" s="92">
        <v>48578183.890000001</v>
      </c>
      <c r="P24" s="92">
        <v>59366122.330000006</v>
      </c>
      <c r="Q24" s="92">
        <v>68992052.150000006</v>
      </c>
      <c r="R24" s="92">
        <v>76583652.780000001</v>
      </c>
      <c r="S24" s="235" t="s">
        <v>546</v>
      </c>
      <c r="T24" s="235">
        <v>86589536.230000004</v>
      </c>
      <c r="U24" s="270">
        <v>94289232</v>
      </c>
      <c r="V24" s="270">
        <v>103543440</v>
      </c>
      <c r="W24" s="270">
        <v>105847544.67164385</v>
      </c>
      <c r="X24" s="270">
        <v>82945143.640000001</v>
      </c>
      <c r="Y24" s="382">
        <v>84349907.5</v>
      </c>
      <c r="Z24" s="382">
        <v>85489592</v>
      </c>
      <c r="AA24" s="382">
        <v>77919189.5</v>
      </c>
      <c r="AB24" s="382">
        <v>79278231.599999994</v>
      </c>
      <c r="AC24" s="382">
        <v>82027371.429999992</v>
      </c>
      <c r="AD24" s="336">
        <v>85236767.180000007</v>
      </c>
      <c r="AE24" s="14"/>
      <c r="AF24" s="14"/>
      <c r="AG24" s="14"/>
      <c r="AH24" s="14"/>
      <c r="AI24" s="14"/>
      <c r="AJ24" s="14"/>
      <c r="AK24" s="14"/>
      <c r="AL24" s="14"/>
      <c r="AM24" s="14"/>
      <c r="AN24" s="14"/>
      <c r="AO24" s="14"/>
      <c r="AP24" s="14"/>
      <c r="AQ24" s="14"/>
      <c r="AR24" s="14"/>
      <c r="AS24" s="14"/>
      <c r="AT24" s="14"/>
      <c r="AU24" s="14"/>
      <c r="AV24" s="14"/>
      <c r="AW24" s="14"/>
    </row>
    <row r="25" spans="1:49" x14ac:dyDescent="0.2">
      <c r="A25" s="12" t="s">
        <v>103</v>
      </c>
      <c r="B25" s="102" t="s">
        <v>181</v>
      </c>
      <c r="C25" s="149"/>
      <c r="D25" s="93">
        <v>3252.03</v>
      </c>
      <c r="E25" s="93">
        <v>0</v>
      </c>
      <c r="F25" s="258">
        <v>0</v>
      </c>
      <c r="G25" s="278">
        <v>0</v>
      </c>
      <c r="H25" s="278">
        <v>0</v>
      </c>
      <c r="I25" s="342">
        <v>0</v>
      </c>
      <c r="J25" s="93">
        <v>0</v>
      </c>
      <c r="K25" s="93">
        <v>0</v>
      </c>
      <c r="L25" s="93">
        <v>0</v>
      </c>
      <c r="M25" s="93">
        <v>0</v>
      </c>
      <c r="N25" s="93">
        <v>15200</v>
      </c>
      <c r="O25" s="93">
        <v>0</v>
      </c>
      <c r="P25" s="93">
        <v>0</v>
      </c>
      <c r="Q25" s="93">
        <v>0</v>
      </c>
      <c r="R25" s="93">
        <v>0</v>
      </c>
      <c r="S25" s="239">
        <v>0</v>
      </c>
      <c r="T25" s="239">
        <v>1300.81</v>
      </c>
      <c r="U25" s="275">
        <v>0</v>
      </c>
      <c r="V25" s="275">
        <v>411033</v>
      </c>
      <c r="W25" s="275">
        <v>660000</v>
      </c>
      <c r="X25" s="275">
        <v>665983.4</v>
      </c>
      <c r="Y25" s="275">
        <v>0</v>
      </c>
      <c r="Z25" s="275">
        <v>28278</v>
      </c>
      <c r="AA25" s="275">
        <v>2720</v>
      </c>
      <c r="AB25" s="275">
        <v>45931</v>
      </c>
      <c r="AC25" s="275">
        <v>0</v>
      </c>
      <c r="AD25" s="342">
        <v>11800</v>
      </c>
    </row>
    <row r="26" spans="1:49" x14ac:dyDescent="0.2">
      <c r="A26" s="12" t="s">
        <v>104</v>
      </c>
      <c r="B26" s="102" t="s">
        <v>182</v>
      </c>
      <c r="C26" s="149">
        <v>1726118.97</v>
      </c>
      <c r="D26" s="93">
        <v>1160228.42</v>
      </c>
      <c r="E26" s="93">
        <v>6607042.8399999999</v>
      </c>
      <c r="F26" s="259">
        <v>8835797.3200000003</v>
      </c>
      <c r="G26" s="275">
        <v>8070048</v>
      </c>
      <c r="H26" s="275">
        <v>4889636.8899999997</v>
      </c>
      <c r="I26" s="342">
        <v>5094343.54</v>
      </c>
      <c r="J26" s="93">
        <v>696166.49</v>
      </c>
      <c r="K26" s="93">
        <v>6225050.0499999998</v>
      </c>
      <c r="L26" s="93">
        <v>3610245.15</v>
      </c>
      <c r="M26" s="93">
        <v>3253840.15</v>
      </c>
      <c r="N26" s="93">
        <v>4224863.6000000006</v>
      </c>
      <c r="O26" s="93">
        <v>10234180.33</v>
      </c>
      <c r="P26" s="93">
        <v>9312351.1300000008</v>
      </c>
      <c r="Q26" s="93">
        <v>8835797.3200000003</v>
      </c>
      <c r="R26" s="93">
        <v>6303201.04</v>
      </c>
      <c r="S26" s="239">
        <v>13156950</v>
      </c>
      <c r="T26" s="239">
        <v>8454787.4199999999</v>
      </c>
      <c r="U26" s="275">
        <v>8070048</v>
      </c>
      <c r="V26" s="275">
        <v>7728916</v>
      </c>
      <c r="W26" s="275">
        <v>5758154.1799999997</v>
      </c>
      <c r="X26" s="275">
        <v>7252865.0999999996</v>
      </c>
      <c r="Y26" s="275">
        <v>4889636.8899999997</v>
      </c>
      <c r="Z26" s="275">
        <v>5016073</v>
      </c>
      <c r="AA26" s="275">
        <v>4889102.95</v>
      </c>
      <c r="AB26" s="275">
        <v>6252086.2200000007</v>
      </c>
      <c r="AC26" s="275">
        <v>5094343.54</v>
      </c>
      <c r="AD26" s="342">
        <v>4526207.76</v>
      </c>
    </row>
    <row r="27" spans="1:49" x14ac:dyDescent="0.2">
      <c r="A27" s="12" t="s">
        <v>105</v>
      </c>
      <c r="B27" s="102" t="s">
        <v>183</v>
      </c>
      <c r="C27" s="149"/>
      <c r="D27" s="93"/>
      <c r="E27" s="93">
        <v>0</v>
      </c>
      <c r="F27" s="259">
        <v>0</v>
      </c>
      <c r="G27" s="275">
        <v>0</v>
      </c>
      <c r="H27" s="275">
        <v>0</v>
      </c>
      <c r="I27" s="342">
        <v>0</v>
      </c>
      <c r="J27" s="93">
        <v>0</v>
      </c>
      <c r="K27" s="93">
        <v>0</v>
      </c>
      <c r="L27" s="93">
        <v>0</v>
      </c>
      <c r="M27" s="93">
        <v>0</v>
      </c>
      <c r="N27" s="93">
        <v>0</v>
      </c>
      <c r="O27" s="93">
        <v>0</v>
      </c>
      <c r="P27" s="93">
        <v>0</v>
      </c>
      <c r="Q27" s="93">
        <v>0</v>
      </c>
      <c r="R27" s="93">
        <v>0</v>
      </c>
      <c r="S27" s="239">
        <v>0</v>
      </c>
      <c r="T27" s="239">
        <v>0</v>
      </c>
      <c r="U27" s="275">
        <v>0</v>
      </c>
      <c r="V27" s="275">
        <v>0</v>
      </c>
      <c r="W27" s="275">
        <v>0</v>
      </c>
      <c r="X27" s="275">
        <v>0</v>
      </c>
      <c r="Y27" s="275">
        <v>0</v>
      </c>
      <c r="Z27" s="275">
        <v>0</v>
      </c>
      <c r="AA27" s="275">
        <v>0</v>
      </c>
      <c r="AB27" s="275">
        <v>0</v>
      </c>
      <c r="AC27" s="275">
        <v>0</v>
      </c>
      <c r="AD27" s="342">
        <v>0</v>
      </c>
    </row>
    <row r="28" spans="1:49" ht="20.399999999999999" x14ac:dyDescent="0.2">
      <c r="A28" s="12" t="s">
        <v>477</v>
      </c>
      <c r="B28" s="102" t="s">
        <v>202</v>
      </c>
      <c r="C28" s="149"/>
      <c r="D28" s="93"/>
      <c r="E28" s="93">
        <v>0</v>
      </c>
      <c r="F28" s="259">
        <v>0</v>
      </c>
      <c r="G28" s="275">
        <v>0</v>
      </c>
      <c r="H28" s="275">
        <v>0</v>
      </c>
      <c r="I28" s="342">
        <v>0</v>
      </c>
      <c r="J28" s="93">
        <v>0</v>
      </c>
      <c r="K28" s="93">
        <v>0</v>
      </c>
      <c r="L28" s="93">
        <v>0</v>
      </c>
      <c r="M28" s="93">
        <v>0</v>
      </c>
      <c r="N28" s="93">
        <v>0</v>
      </c>
      <c r="O28" s="93">
        <v>0</v>
      </c>
      <c r="P28" s="93">
        <v>0</v>
      </c>
      <c r="Q28" s="93">
        <v>0</v>
      </c>
      <c r="R28" s="93">
        <v>0</v>
      </c>
      <c r="S28" s="239">
        <v>0</v>
      </c>
      <c r="T28" s="239">
        <v>0</v>
      </c>
      <c r="U28" s="275">
        <v>0</v>
      </c>
      <c r="V28" s="275">
        <v>0</v>
      </c>
      <c r="W28" s="275">
        <v>0</v>
      </c>
      <c r="X28" s="275">
        <v>0</v>
      </c>
      <c r="Y28" s="275">
        <v>0</v>
      </c>
      <c r="Z28" s="275">
        <v>0</v>
      </c>
      <c r="AA28" s="275">
        <v>0</v>
      </c>
      <c r="AB28" s="275">
        <v>0</v>
      </c>
      <c r="AC28" s="275">
        <v>0</v>
      </c>
      <c r="AD28" s="342">
        <v>0</v>
      </c>
    </row>
    <row r="29" spans="1:49" x14ac:dyDescent="0.2">
      <c r="A29" s="12" t="s">
        <v>106</v>
      </c>
      <c r="B29" s="102" t="s">
        <v>184</v>
      </c>
      <c r="C29" s="149">
        <v>1726118.97</v>
      </c>
      <c r="D29" s="93">
        <v>1160228.42</v>
      </c>
      <c r="E29" s="93">
        <v>6607042.8399999999</v>
      </c>
      <c r="F29" s="259">
        <v>8835797.3200000003</v>
      </c>
      <c r="G29" s="275">
        <v>8070048</v>
      </c>
      <c r="H29" s="275">
        <v>4889636.8899999997</v>
      </c>
      <c r="I29" s="342">
        <v>5094343.54</v>
      </c>
      <c r="J29" s="93">
        <v>696166.49</v>
      </c>
      <c r="K29" s="93">
        <v>6225050.0499999998</v>
      </c>
      <c r="L29" s="93">
        <v>3610245.15</v>
      </c>
      <c r="M29" s="93">
        <v>3253840.15</v>
      </c>
      <c r="N29" s="93">
        <v>4224863.6000000006</v>
      </c>
      <c r="O29" s="93">
        <v>10234180.33</v>
      </c>
      <c r="P29" s="93">
        <v>9312351.1300000008</v>
      </c>
      <c r="Q29" s="93">
        <v>8835797.3200000003</v>
      </c>
      <c r="R29" s="93">
        <v>6303201.04</v>
      </c>
      <c r="S29" s="239">
        <v>13156950</v>
      </c>
      <c r="T29" s="239">
        <v>8454787.4199999999</v>
      </c>
      <c r="U29" s="275">
        <v>8070048</v>
      </c>
      <c r="V29" s="275">
        <v>7728916</v>
      </c>
      <c r="W29" s="275">
        <v>5758154.1799999997</v>
      </c>
      <c r="X29" s="275">
        <v>7252865.0999999996</v>
      </c>
      <c r="Y29" s="275">
        <v>4889636.8899999997</v>
      </c>
      <c r="Z29" s="275">
        <v>5016073</v>
      </c>
      <c r="AA29" s="275">
        <v>4889102.95</v>
      </c>
      <c r="AB29" s="275">
        <v>6252086.2200000007</v>
      </c>
      <c r="AC29" s="275">
        <v>5094343.54</v>
      </c>
      <c r="AD29" s="342">
        <v>4526207.76</v>
      </c>
    </row>
    <row r="30" spans="1:49" x14ac:dyDescent="0.2">
      <c r="A30" s="13" t="s">
        <v>107</v>
      </c>
      <c r="B30" s="102" t="s">
        <v>185</v>
      </c>
      <c r="C30" s="149">
        <v>540048.68000000005</v>
      </c>
      <c r="D30" s="93">
        <v>796740.87</v>
      </c>
      <c r="E30" s="93">
        <v>3170767.95</v>
      </c>
      <c r="F30" s="259">
        <v>5937361.4799999995</v>
      </c>
      <c r="G30" s="275">
        <v>6578056</v>
      </c>
      <c r="H30" s="275">
        <v>3742552.56</v>
      </c>
      <c r="I30" s="342">
        <v>3944705.48</v>
      </c>
      <c r="J30" s="93">
        <v>446227.74</v>
      </c>
      <c r="K30" s="93">
        <v>5455532.2199999997</v>
      </c>
      <c r="L30" s="93">
        <v>2484953.52</v>
      </c>
      <c r="M30" s="93">
        <v>3170767.95</v>
      </c>
      <c r="N30" s="93">
        <v>1898942.84</v>
      </c>
      <c r="O30" s="93">
        <v>9164032.0999999996</v>
      </c>
      <c r="P30" s="93">
        <v>7862600.3700000001</v>
      </c>
      <c r="Q30" s="93">
        <v>5937361.4799999995</v>
      </c>
      <c r="R30" s="93">
        <v>4305591.8600000003</v>
      </c>
      <c r="S30" s="239">
        <v>12090778</v>
      </c>
      <c r="T30" s="239">
        <v>6940406.96</v>
      </c>
      <c r="U30" s="275">
        <v>6578056</v>
      </c>
      <c r="V30" s="275">
        <v>5609164</v>
      </c>
      <c r="W30" s="275">
        <v>4029796.1699999995</v>
      </c>
      <c r="X30" s="275">
        <v>5607548.3599999994</v>
      </c>
      <c r="Y30" s="275">
        <v>3742552.56</v>
      </c>
      <c r="Z30" s="275">
        <v>3352401</v>
      </c>
      <c r="AA30" s="275">
        <v>3067455.09</v>
      </c>
      <c r="AB30" s="275">
        <v>4127188.9099999997</v>
      </c>
      <c r="AC30" s="275">
        <v>3944705.48</v>
      </c>
      <c r="AD30" s="342">
        <v>3319657.61</v>
      </c>
    </row>
    <row r="31" spans="1:49" x14ac:dyDescent="0.2">
      <c r="A31" s="13" t="s">
        <v>108</v>
      </c>
      <c r="B31" s="102" t="s">
        <v>186</v>
      </c>
      <c r="C31" s="149">
        <v>540048.68000000005</v>
      </c>
      <c r="D31" s="93">
        <v>796740.87</v>
      </c>
      <c r="E31" s="93">
        <v>3170767.95</v>
      </c>
      <c r="F31" s="259">
        <v>5937361.4799999995</v>
      </c>
      <c r="G31" s="275">
        <v>6578056</v>
      </c>
      <c r="H31" s="275">
        <v>3742552.56</v>
      </c>
      <c r="I31" s="342">
        <v>3944705.48</v>
      </c>
      <c r="J31" s="93">
        <v>446227.74</v>
      </c>
      <c r="K31" s="93">
        <v>5455532.2199999997</v>
      </c>
      <c r="L31" s="93">
        <v>2484953.52</v>
      </c>
      <c r="M31" s="164">
        <v>3170767.95</v>
      </c>
      <c r="N31" s="93">
        <v>1898942.84</v>
      </c>
      <c r="O31" s="93">
        <v>9164032.0999999996</v>
      </c>
      <c r="P31" s="93">
        <v>7862600.3700000001</v>
      </c>
      <c r="Q31" s="93">
        <v>5937361.4799999995</v>
      </c>
      <c r="R31" s="93">
        <v>4305591.8600000003</v>
      </c>
      <c r="S31" s="239">
        <v>12090778</v>
      </c>
      <c r="T31" s="239">
        <v>6940406.96</v>
      </c>
      <c r="U31" s="275">
        <v>6578056</v>
      </c>
      <c r="V31" s="275">
        <v>5609164</v>
      </c>
      <c r="W31" s="275">
        <v>4029796.1699999995</v>
      </c>
      <c r="X31" s="275">
        <v>5607548.3599999994</v>
      </c>
      <c r="Y31" s="275">
        <v>3742552.56</v>
      </c>
      <c r="Z31" s="275">
        <v>3352401</v>
      </c>
      <c r="AA31" s="275">
        <v>3067455.09</v>
      </c>
      <c r="AB31" s="275">
        <v>4127188.9099999997</v>
      </c>
      <c r="AC31" s="275">
        <v>3944705.48</v>
      </c>
      <c r="AD31" s="342">
        <v>3319657.61</v>
      </c>
    </row>
    <row r="32" spans="1:49" x14ac:dyDescent="0.2">
      <c r="A32" s="13" t="s">
        <v>109</v>
      </c>
      <c r="B32" s="102" t="s">
        <v>187</v>
      </c>
      <c r="C32" s="149"/>
      <c r="D32" s="93"/>
      <c r="E32" s="93">
        <v>0</v>
      </c>
      <c r="F32" s="259">
        <v>0</v>
      </c>
      <c r="G32" s="275">
        <v>0</v>
      </c>
      <c r="H32" s="275">
        <v>0</v>
      </c>
      <c r="I32" s="342">
        <v>0</v>
      </c>
      <c r="J32" s="93">
        <v>0</v>
      </c>
      <c r="K32" s="93">
        <v>0</v>
      </c>
      <c r="L32" s="93">
        <v>0</v>
      </c>
      <c r="M32" s="164">
        <v>0</v>
      </c>
      <c r="N32" s="93">
        <v>0</v>
      </c>
      <c r="O32" s="93">
        <v>0</v>
      </c>
      <c r="P32" s="93">
        <v>0</v>
      </c>
      <c r="Q32" s="93">
        <v>0</v>
      </c>
      <c r="R32" s="93">
        <v>0</v>
      </c>
      <c r="S32" s="239">
        <v>0</v>
      </c>
      <c r="T32" s="239">
        <v>0</v>
      </c>
      <c r="U32" s="275">
        <v>0</v>
      </c>
      <c r="V32" s="275">
        <v>0</v>
      </c>
      <c r="W32" s="275">
        <v>0</v>
      </c>
      <c r="X32" s="275">
        <v>0</v>
      </c>
      <c r="Y32" s="275">
        <v>0</v>
      </c>
      <c r="Z32" s="275">
        <v>0</v>
      </c>
      <c r="AA32" s="275">
        <v>0</v>
      </c>
      <c r="AB32" s="275">
        <v>0</v>
      </c>
      <c r="AC32" s="275">
        <v>0</v>
      </c>
      <c r="AD32" s="342">
        <v>0</v>
      </c>
    </row>
    <row r="33" spans="1:30" s="130" customFormat="1" ht="20.399999999999999" x14ac:dyDescent="0.3">
      <c r="A33" s="11" t="s">
        <v>366</v>
      </c>
      <c r="B33" s="102" t="s">
        <v>203</v>
      </c>
      <c r="C33" s="149">
        <v>1166378</v>
      </c>
      <c r="D33" s="93">
        <v>354963.37</v>
      </c>
      <c r="E33" s="93">
        <v>3418263.36</v>
      </c>
      <c r="F33" s="259">
        <v>2633423</v>
      </c>
      <c r="G33" s="275">
        <v>402345</v>
      </c>
      <c r="H33" s="275">
        <v>1066658.3700000001</v>
      </c>
      <c r="I33" s="342">
        <v>1082677.8899999999</v>
      </c>
      <c r="J33" s="93">
        <v>202771.5</v>
      </c>
      <c r="K33" s="93">
        <v>203166.5</v>
      </c>
      <c r="L33" s="93">
        <v>204801.53</v>
      </c>
      <c r="M33" s="164">
        <f>M29-M30-M34</f>
        <v>65060.669999999722</v>
      </c>
      <c r="N33" s="93">
        <v>2079910.81</v>
      </c>
      <c r="O33" s="93">
        <v>381298.1</v>
      </c>
      <c r="P33" s="93">
        <v>331353.65999999997</v>
      </c>
      <c r="Q33" s="93">
        <v>2633423</v>
      </c>
      <c r="R33" s="93">
        <v>1357810.58</v>
      </c>
      <c r="S33" s="239">
        <v>21836</v>
      </c>
      <c r="T33" s="239">
        <v>84487.83</v>
      </c>
      <c r="U33" s="275" t="s">
        <v>581</v>
      </c>
      <c r="V33" s="275">
        <v>634885</v>
      </c>
      <c r="W33" s="275">
        <v>975584.85</v>
      </c>
      <c r="X33" s="275">
        <v>704845.42999999993</v>
      </c>
      <c r="Y33" s="275">
        <v>1066658.3700000001</v>
      </c>
      <c r="Z33" s="275">
        <v>1408021</v>
      </c>
      <c r="AA33" s="275">
        <v>1425508.73</v>
      </c>
      <c r="AB33" s="275">
        <v>1552237.08</v>
      </c>
      <c r="AC33" s="275">
        <v>1082677.8899999999</v>
      </c>
      <c r="AD33" s="342">
        <v>948290.4</v>
      </c>
    </row>
    <row r="34" spans="1:30" x14ac:dyDescent="0.2">
      <c r="A34" s="13" t="s">
        <v>110</v>
      </c>
      <c r="B34" s="102" t="s">
        <v>188</v>
      </c>
      <c r="C34" s="149">
        <v>19692.29</v>
      </c>
      <c r="D34" s="93">
        <v>8524.18</v>
      </c>
      <c r="E34" s="93">
        <v>18011.53</v>
      </c>
      <c r="F34" s="259">
        <v>265013</v>
      </c>
      <c r="G34" s="275">
        <v>1089647</v>
      </c>
      <c r="H34" s="275">
        <v>80425.960000000006</v>
      </c>
      <c r="I34" s="342">
        <v>66960.17</v>
      </c>
      <c r="J34" s="93">
        <v>47167.25</v>
      </c>
      <c r="K34" s="93">
        <v>566351.32999999996</v>
      </c>
      <c r="L34" s="93">
        <v>920490.1</v>
      </c>
      <c r="M34" s="164">
        <v>18011.53</v>
      </c>
      <c r="N34" s="93">
        <v>246009.95</v>
      </c>
      <c r="O34" s="93">
        <v>688850.13</v>
      </c>
      <c r="P34" s="93">
        <v>1118397.1000000001</v>
      </c>
      <c r="Q34" s="93">
        <v>265013</v>
      </c>
      <c r="R34" s="93">
        <v>639798.6</v>
      </c>
      <c r="S34" s="239">
        <v>1044337</v>
      </c>
      <c r="T34" s="239">
        <v>1429892.63</v>
      </c>
      <c r="U34" s="275" t="s">
        <v>582</v>
      </c>
      <c r="V34" s="275">
        <v>1484867</v>
      </c>
      <c r="W34" s="275">
        <v>752773.16</v>
      </c>
      <c r="X34" s="275">
        <v>940471.31</v>
      </c>
      <c r="Y34" s="275">
        <v>80425.960000000006</v>
      </c>
      <c r="Z34" s="275">
        <v>255651</v>
      </c>
      <c r="AA34" s="275">
        <v>396139.13</v>
      </c>
      <c r="AB34" s="275">
        <v>572660.23</v>
      </c>
      <c r="AC34" s="275">
        <v>66960.17</v>
      </c>
      <c r="AD34" s="342">
        <v>258259.75</v>
      </c>
    </row>
    <row r="35" spans="1:30" x14ac:dyDescent="0.2">
      <c r="A35" s="13" t="s">
        <v>111</v>
      </c>
      <c r="B35" s="102" t="s">
        <v>189</v>
      </c>
      <c r="C35" s="149">
        <v>0</v>
      </c>
      <c r="D35" s="93">
        <v>0</v>
      </c>
      <c r="E35" s="93">
        <v>0</v>
      </c>
      <c r="F35" s="259">
        <v>0</v>
      </c>
      <c r="G35" s="275">
        <v>0</v>
      </c>
      <c r="H35" s="275">
        <v>0</v>
      </c>
      <c r="I35" s="342">
        <v>0</v>
      </c>
      <c r="J35" s="93">
        <v>0</v>
      </c>
      <c r="K35" s="93">
        <v>0</v>
      </c>
      <c r="L35" s="93">
        <v>0</v>
      </c>
      <c r="M35" s="93">
        <v>0</v>
      </c>
      <c r="N35" s="93">
        <v>0</v>
      </c>
      <c r="O35" s="93">
        <v>0</v>
      </c>
      <c r="P35" s="93">
        <v>0</v>
      </c>
      <c r="Q35" s="93">
        <v>0</v>
      </c>
      <c r="R35" s="93">
        <v>0</v>
      </c>
      <c r="S35" s="239">
        <v>0</v>
      </c>
      <c r="T35" s="239">
        <v>0</v>
      </c>
      <c r="U35" s="275">
        <v>0</v>
      </c>
      <c r="V35" s="275">
        <v>0</v>
      </c>
      <c r="W35" s="275">
        <v>0</v>
      </c>
      <c r="X35" s="275">
        <v>0</v>
      </c>
      <c r="Y35" s="275">
        <v>0</v>
      </c>
      <c r="Z35" s="275">
        <v>0</v>
      </c>
      <c r="AA35" s="275">
        <v>0</v>
      </c>
      <c r="AB35" s="275">
        <v>0</v>
      </c>
      <c r="AC35" s="275">
        <v>0</v>
      </c>
      <c r="AD35" s="342">
        <v>0</v>
      </c>
    </row>
    <row r="36" spans="1:30" x14ac:dyDescent="0.2">
      <c r="A36" s="12" t="s">
        <v>112</v>
      </c>
      <c r="B36" s="102" t="s">
        <v>190</v>
      </c>
      <c r="C36" s="149">
        <v>3022519.68</v>
      </c>
      <c r="D36" s="93">
        <v>6174485.5499999998</v>
      </c>
      <c r="E36" s="93">
        <v>27977404.350000001</v>
      </c>
      <c r="F36" s="259">
        <v>59940310.359999999</v>
      </c>
      <c r="G36" s="275">
        <v>86041196</v>
      </c>
      <c r="H36" s="275">
        <v>79115572.530000001</v>
      </c>
      <c r="I36" s="342">
        <v>76590754.399999991</v>
      </c>
      <c r="J36" s="93">
        <v>6719528.5599999996</v>
      </c>
      <c r="K36" s="93">
        <v>18362443.18</v>
      </c>
      <c r="L36" s="93">
        <v>24327034.550000001</v>
      </c>
      <c r="M36" s="93">
        <v>27977404.350000001</v>
      </c>
      <c r="N36" s="93">
        <v>36209577.68</v>
      </c>
      <c r="O36" s="93">
        <v>38098633.990000002</v>
      </c>
      <c r="P36" s="93">
        <v>49875517.700000003</v>
      </c>
      <c r="Q36" s="93">
        <v>59940310.359999999</v>
      </c>
      <c r="R36" s="93">
        <v>69891392.659999996</v>
      </c>
      <c r="S36" s="239" t="s">
        <v>547</v>
      </c>
      <c r="T36" s="239">
        <v>77977551.670000002</v>
      </c>
      <c r="U36" s="275">
        <v>86041196</v>
      </c>
      <c r="V36" s="275">
        <v>95117416</v>
      </c>
      <c r="W36" s="275">
        <v>99146296.271643847</v>
      </c>
      <c r="X36" s="275">
        <v>74718868.680000007</v>
      </c>
      <c r="Y36" s="275">
        <v>79115572.530000001</v>
      </c>
      <c r="Z36" s="275">
        <v>80066679</v>
      </c>
      <c r="AA36" s="275">
        <v>72713064.950000003</v>
      </c>
      <c r="AB36" s="275">
        <v>72695651.519999996</v>
      </c>
      <c r="AC36" s="275">
        <v>76590754.399999991</v>
      </c>
      <c r="AD36" s="342">
        <v>80363921.439999998</v>
      </c>
    </row>
    <row r="37" spans="1:30" x14ac:dyDescent="0.2">
      <c r="A37" s="12" t="s">
        <v>113</v>
      </c>
      <c r="B37" s="102" t="s">
        <v>191</v>
      </c>
      <c r="C37" s="149">
        <v>3022519.68</v>
      </c>
      <c r="D37" s="93">
        <v>6174485.5499999998</v>
      </c>
      <c r="E37" s="93">
        <v>27977404.350000001</v>
      </c>
      <c r="F37" s="259">
        <v>59940310.359999999</v>
      </c>
      <c r="G37" s="275">
        <v>86041196</v>
      </c>
      <c r="H37" s="275">
        <v>79115572.530000001</v>
      </c>
      <c r="I37" s="342">
        <v>76590754.399999991</v>
      </c>
      <c r="J37" s="93">
        <v>6719528.5599999996</v>
      </c>
      <c r="K37" s="93">
        <v>18362443.18</v>
      </c>
      <c r="L37" s="93">
        <v>24327034.550000001</v>
      </c>
      <c r="M37" s="93">
        <v>27977404.350000001</v>
      </c>
      <c r="N37" s="93">
        <v>36209577.68</v>
      </c>
      <c r="O37" s="93">
        <v>38098633.990000002</v>
      </c>
      <c r="P37" s="93">
        <v>49875517.700000003</v>
      </c>
      <c r="Q37" s="93">
        <v>59940310.359999999</v>
      </c>
      <c r="R37" s="93">
        <v>69891392.659999996</v>
      </c>
      <c r="S37" s="239" t="s">
        <v>547</v>
      </c>
      <c r="T37" s="239">
        <v>77977551.670000002</v>
      </c>
      <c r="U37" s="275">
        <v>86041196</v>
      </c>
      <c r="V37" s="275">
        <v>95117416</v>
      </c>
      <c r="W37" s="275">
        <v>99146296.271643847</v>
      </c>
      <c r="X37" s="275">
        <v>74718868.680000007</v>
      </c>
      <c r="Y37" s="275">
        <v>79115572.530000001</v>
      </c>
      <c r="Z37" s="275">
        <v>80066679</v>
      </c>
      <c r="AA37" s="275">
        <v>72713064.950000003</v>
      </c>
      <c r="AB37" s="275">
        <v>72695651.519999996</v>
      </c>
      <c r="AC37" s="275">
        <v>76590754.399999991</v>
      </c>
      <c r="AD37" s="342">
        <v>80363921.439999998</v>
      </c>
    </row>
    <row r="38" spans="1:30" x14ac:dyDescent="0.2">
      <c r="A38" s="12" t="s">
        <v>114</v>
      </c>
      <c r="B38" s="102" t="s">
        <v>192</v>
      </c>
      <c r="C38" s="149">
        <v>0</v>
      </c>
      <c r="D38" s="93">
        <v>0</v>
      </c>
      <c r="E38" s="93">
        <v>0</v>
      </c>
      <c r="F38" s="259">
        <v>0</v>
      </c>
      <c r="G38" s="275">
        <v>0</v>
      </c>
      <c r="H38" s="275">
        <v>0</v>
      </c>
      <c r="I38" s="342">
        <v>0</v>
      </c>
      <c r="J38" s="93">
        <v>0</v>
      </c>
      <c r="K38" s="93">
        <v>0</v>
      </c>
      <c r="L38" s="93">
        <v>0</v>
      </c>
      <c r="M38" s="93">
        <v>0</v>
      </c>
      <c r="N38" s="93">
        <v>0</v>
      </c>
      <c r="O38" s="93">
        <v>0</v>
      </c>
      <c r="P38" s="93">
        <v>0</v>
      </c>
      <c r="Q38" s="93">
        <v>0</v>
      </c>
      <c r="R38" s="93">
        <v>0</v>
      </c>
      <c r="S38" s="239">
        <v>0</v>
      </c>
      <c r="T38" s="239">
        <v>0</v>
      </c>
      <c r="U38" s="275">
        <v>0</v>
      </c>
      <c r="V38" s="275">
        <v>0</v>
      </c>
      <c r="W38" s="275">
        <v>0</v>
      </c>
      <c r="X38" s="275">
        <v>0</v>
      </c>
      <c r="Y38" s="275">
        <v>0</v>
      </c>
      <c r="Z38" s="275">
        <v>0</v>
      </c>
      <c r="AA38" s="275">
        <v>0</v>
      </c>
      <c r="AB38" s="275">
        <v>0</v>
      </c>
      <c r="AC38" s="275">
        <v>0</v>
      </c>
      <c r="AD38" s="342">
        <v>0</v>
      </c>
    </row>
    <row r="39" spans="1:30" x14ac:dyDescent="0.2">
      <c r="A39" s="12" t="s">
        <v>115</v>
      </c>
      <c r="B39" s="102" t="s">
        <v>193</v>
      </c>
      <c r="C39" s="149">
        <v>0</v>
      </c>
      <c r="D39" s="93">
        <v>0</v>
      </c>
      <c r="E39" s="93">
        <v>0</v>
      </c>
      <c r="F39" s="259">
        <v>233326.5</v>
      </c>
      <c r="G39" s="275">
        <v>80553425</v>
      </c>
      <c r="H39" s="275">
        <v>19485150.920000002</v>
      </c>
      <c r="I39" s="342">
        <v>49035198.369999997</v>
      </c>
      <c r="J39" s="93">
        <v>0</v>
      </c>
      <c r="K39" s="93">
        <v>224940.43</v>
      </c>
      <c r="L39" s="93">
        <v>0</v>
      </c>
      <c r="M39" s="93">
        <v>0</v>
      </c>
      <c r="N39" s="93">
        <v>0</v>
      </c>
      <c r="O39" s="93">
        <v>0</v>
      </c>
      <c r="P39" s="93">
        <v>0</v>
      </c>
      <c r="Q39" s="93">
        <v>233326.5</v>
      </c>
      <c r="R39" s="93">
        <v>10097.469999999999</v>
      </c>
      <c r="S39" s="239">
        <v>7912614</v>
      </c>
      <c r="T39" s="239">
        <v>15861659.15</v>
      </c>
      <c r="U39" s="275">
        <v>80553425</v>
      </c>
      <c r="V39" s="275">
        <v>8039890</v>
      </c>
      <c r="W39" s="275">
        <v>27522524.776575342</v>
      </c>
      <c r="X39" s="275">
        <v>19343627.214520544</v>
      </c>
      <c r="Y39" s="275">
        <v>19485150.920000002</v>
      </c>
      <c r="Z39" s="275">
        <v>19419182</v>
      </c>
      <c r="AA39" s="275">
        <v>13860251.699999999</v>
      </c>
      <c r="AB39" s="275">
        <v>19863958.93</v>
      </c>
      <c r="AC39" s="275">
        <v>49035198.369999997</v>
      </c>
      <c r="AD39" s="342">
        <v>44958414.039999999</v>
      </c>
    </row>
    <row r="40" spans="1:30" x14ac:dyDescent="0.2">
      <c r="A40" s="387" t="s">
        <v>597</v>
      </c>
      <c r="B40" s="104" t="s">
        <v>599</v>
      </c>
      <c r="C40" s="149"/>
      <c r="D40" s="93"/>
      <c r="E40" s="93"/>
      <c r="F40" s="259"/>
      <c r="G40" s="275"/>
      <c r="H40" s="275">
        <v>19485150.920000002</v>
      </c>
      <c r="I40" s="342">
        <v>49035198.369999997</v>
      </c>
      <c r="J40" s="93"/>
      <c r="K40" s="93"/>
      <c r="L40" s="93"/>
      <c r="M40" s="93"/>
      <c r="N40" s="93"/>
      <c r="O40" s="93"/>
      <c r="P40" s="93"/>
      <c r="Q40" s="93"/>
      <c r="R40" s="93"/>
      <c r="S40" s="239"/>
      <c r="T40" s="239"/>
      <c r="U40" s="275"/>
      <c r="V40" s="275"/>
      <c r="W40" s="275">
        <v>19352990.530000001</v>
      </c>
      <c r="X40" s="275">
        <v>19343627.210000001</v>
      </c>
      <c r="Y40" s="275">
        <v>19485150.920000002</v>
      </c>
      <c r="Z40" s="275">
        <v>19419182</v>
      </c>
      <c r="AA40" s="275">
        <v>13860251.699999999</v>
      </c>
      <c r="AB40" s="275">
        <v>19863958.93</v>
      </c>
      <c r="AC40" s="275">
        <v>49035198.369999997</v>
      </c>
      <c r="AD40" s="342">
        <v>44958414.039999999</v>
      </c>
    </row>
    <row r="41" spans="1:30" x14ac:dyDescent="0.2">
      <c r="A41" s="387" t="s">
        <v>598</v>
      </c>
      <c r="B41" s="104" t="s">
        <v>600</v>
      </c>
      <c r="C41" s="149"/>
      <c r="D41" s="93"/>
      <c r="E41" s="93"/>
      <c r="F41" s="259"/>
      <c r="G41" s="275"/>
      <c r="H41" s="275">
        <v>0</v>
      </c>
      <c r="I41" s="342">
        <v>0</v>
      </c>
      <c r="J41" s="93"/>
      <c r="K41" s="93"/>
      <c r="L41" s="93"/>
      <c r="M41" s="93"/>
      <c r="N41" s="93"/>
      <c r="O41" s="93"/>
      <c r="P41" s="93"/>
      <c r="Q41" s="93"/>
      <c r="R41" s="93"/>
      <c r="S41" s="239"/>
      <c r="T41" s="239"/>
      <c r="U41" s="275"/>
      <c r="V41" s="275"/>
      <c r="W41" s="275">
        <v>8169534.2465753425</v>
      </c>
      <c r="X41" s="275">
        <v>4.5205429196357727E-3</v>
      </c>
      <c r="Y41" s="275">
        <v>0</v>
      </c>
      <c r="Z41" s="275">
        <v>0</v>
      </c>
      <c r="AA41" s="275">
        <v>0</v>
      </c>
      <c r="AB41" s="275">
        <v>0</v>
      </c>
      <c r="AC41" s="275">
        <v>0</v>
      </c>
      <c r="AD41" s="342">
        <v>0</v>
      </c>
    </row>
    <row r="42" spans="1:30" x14ac:dyDescent="0.2">
      <c r="A42" s="12" t="s">
        <v>116</v>
      </c>
      <c r="B42" s="102" t="s">
        <v>194</v>
      </c>
      <c r="C42" s="149">
        <v>3022519.68</v>
      </c>
      <c r="D42" s="93">
        <v>6174485.5499999998</v>
      </c>
      <c r="E42" s="93">
        <v>27977404.350000001</v>
      </c>
      <c r="F42" s="259">
        <v>59706983.859999999</v>
      </c>
      <c r="G42" s="275">
        <v>80553425</v>
      </c>
      <c r="H42" s="275">
        <v>59630421.609999999</v>
      </c>
      <c r="I42" s="342">
        <v>27555556.029999997</v>
      </c>
      <c r="J42" s="93">
        <v>6719528.5599999996</v>
      </c>
      <c r="K42" s="93">
        <v>18137502.75</v>
      </c>
      <c r="L42" s="93">
        <v>24126746.079999998</v>
      </c>
      <c r="M42" s="93">
        <v>27977404.350000001</v>
      </c>
      <c r="N42" s="93">
        <v>36209577.68</v>
      </c>
      <c r="O42" s="93">
        <v>38098633.990000002</v>
      </c>
      <c r="P42" s="93">
        <v>49875517.700000003</v>
      </c>
      <c r="Q42" s="93">
        <v>59706983.859999999</v>
      </c>
      <c r="R42" s="93">
        <v>69881295.189999998</v>
      </c>
      <c r="S42" s="239" t="s">
        <v>548</v>
      </c>
      <c r="T42" s="239">
        <v>62115892.519999996</v>
      </c>
      <c r="U42" s="275">
        <v>80553425</v>
      </c>
      <c r="V42" s="275">
        <v>87077525</v>
      </c>
      <c r="W42" s="275">
        <v>71623771.495068505</v>
      </c>
      <c r="X42" s="275">
        <v>55375241.465479456</v>
      </c>
      <c r="Y42" s="275">
        <v>59630421.609999999</v>
      </c>
      <c r="Z42" s="275">
        <v>60647497</v>
      </c>
      <c r="AA42" s="275">
        <v>58852813.25</v>
      </c>
      <c r="AB42" s="275">
        <v>52831692.589999996</v>
      </c>
      <c r="AC42" s="275">
        <v>27555556.029999997</v>
      </c>
      <c r="AD42" s="342">
        <v>35405507.399999999</v>
      </c>
    </row>
    <row r="43" spans="1:30" x14ac:dyDescent="0.2">
      <c r="A43" s="12" t="s">
        <v>117</v>
      </c>
      <c r="B43" s="102" t="s">
        <v>195</v>
      </c>
      <c r="C43" s="149">
        <v>3022519.68</v>
      </c>
      <c r="D43" s="93">
        <v>6170476.3499999996</v>
      </c>
      <c r="E43" s="93">
        <v>27977404.350000001</v>
      </c>
      <c r="F43" s="259">
        <v>6706983.8600000003</v>
      </c>
      <c r="G43" s="275">
        <v>5487771</v>
      </c>
      <c r="H43" s="275">
        <v>4435645.1899999995</v>
      </c>
      <c r="I43" s="342">
        <v>4493172.47</v>
      </c>
      <c r="J43" s="93">
        <v>6719528.5599999996</v>
      </c>
      <c r="K43" s="93">
        <v>18043466.789999999</v>
      </c>
      <c r="L43" s="93">
        <v>24126746.079999998</v>
      </c>
      <c r="M43" s="93">
        <v>27977404.350000001</v>
      </c>
      <c r="N43" s="93">
        <v>36209577.68</v>
      </c>
      <c r="O43" s="93">
        <v>38098633.990000002</v>
      </c>
      <c r="P43" s="93">
        <v>49875517.700000003</v>
      </c>
      <c r="Q43" s="93">
        <v>6706983.8600000003</v>
      </c>
      <c r="R43" s="93">
        <v>10124778.529999999</v>
      </c>
      <c r="S43" s="239">
        <v>7907313</v>
      </c>
      <c r="T43" s="239">
        <v>5657060.3600000003</v>
      </c>
      <c r="U43" s="275" t="s">
        <v>583</v>
      </c>
      <c r="V43" s="275">
        <v>5153142</v>
      </c>
      <c r="W43" s="275">
        <v>3577722.18</v>
      </c>
      <c r="X43" s="275">
        <v>4334296.29</v>
      </c>
      <c r="Y43" s="275">
        <v>4435645.1899999995</v>
      </c>
      <c r="Z43" s="275">
        <v>4605656</v>
      </c>
      <c r="AA43" s="275">
        <v>5835673.54</v>
      </c>
      <c r="AB43" s="275">
        <v>16725172.040000001</v>
      </c>
      <c r="AC43" s="275">
        <v>4493172.47</v>
      </c>
      <c r="AD43" s="342">
        <v>11352247.130000001</v>
      </c>
    </row>
    <row r="44" spans="1:30" x14ac:dyDescent="0.2">
      <c r="A44" s="12" t="s">
        <v>118</v>
      </c>
      <c r="B44" s="102" t="s">
        <v>196</v>
      </c>
      <c r="C44" s="149">
        <v>0</v>
      </c>
      <c r="D44" s="93">
        <v>4009.2</v>
      </c>
      <c r="E44" s="93">
        <v>0</v>
      </c>
      <c r="F44" s="259">
        <v>0</v>
      </c>
      <c r="G44" s="275">
        <v>0</v>
      </c>
      <c r="H44" s="275">
        <v>55194776.420000002</v>
      </c>
      <c r="I44" s="342">
        <v>23062383.559999999</v>
      </c>
      <c r="J44" s="93">
        <v>0</v>
      </c>
      <c r="K44" s="93">
        <v>94035.96</v>
      </c>
      <c r="L44" s="93">
        <v>0</v>
      </c>
      <c r="M44" s="93">
        <v>0</v>
      </c>
      <c r="N44" s="93">
        <v>0</v>
      </c>
      <c r="O44" s="93">
        <v>0</v>
      </c>
      <c r="P44" s="93">
        <v>0</v>
      </c>
      <c r="Q44" s="93">
        <v>0</v>
      </c>
      <c r="R44" s="93">
        <v>59756516.659999996</v>
      </c>
      <c r="S44" s="239" t="s">
        <v>549</v>
      </c>
      <c r="T44" s="239">
        <v>56458832.159999996</v>
      </c>
      <c r="U44" s="275">
        <v>0</v>
      </c>
      <c r="V44" s="275">
        <v>81924384</v>
      </c>
      <c r="W44" s="275">
        <v>68046049.315068498</v>
      </c>
      <c r="X44" s="275">
        <v>51040945.175479457</v>
      </c>
      <c r="Y44" s="275">
        <v>55194776.420000002</v>
      </c>
      <c r="Z44" s="275">
        <v>56041841</v>
      </c>
      <c r="AA44" s="275">
        <v>53017139.710000001</v>
      </c>
      <c r="AB44" s="275">
        <v>36106520.549999997</v>
      </c>
      <c r="AC44" s="275">
        <v>23062383.559999999</v>
      </c>
      <c r="AD44" s="342">
        <v>24053260.27</v>
      </c>
    </row>
    <row r="45" spans="1:30" x14ac:dyDescent="0.2">
      <c r="A45" s="12" t="s">
        <v>519</v>
      </c>
      <c r="B45" s="102" t="s">
        <v>520</v>
      </c>
      <c r="C45" s="149"/>
      <c r="D45" s="93"/>
      <c r="E45" s="93"/>
      <c r="F45" s="259">
        <v>53000000</v>
      </c>
      <c r="G45" s="275">
        <v>0</v>
      </c>
      <c r="H45" s="275">
        <v>0</v>
      </c>
      <c r="I45" s="342">
        <v>0</v>
      </c>
      <c r="J45" s="93"/>
      <c r="K45" s="93"/>
      <c r="L45" s="93"/>
      <c r="M45" s="93"/>
      <c r="N45" s="93"/>
      <c r="O45" s="93"/>
      <c r="P45" s="93"/>
      <c r="Q45" s="93">
        <v>53000000</v>
      </c>
      <c r="R45" s="93">
        <v>0</v>
      </c>
      <c r="S45" s="239">
        <v>0</v>
      </c>
      <c r="T45" s="239">
        <v>0</v>
      </c>
      <c r="U45" s="275">
        <v>0</v>
      </c>
      <c r="V45" s="275">
        <v>0</v>
      </c>
      <c r="W45" s="275">
        <v>0</v>
      </c>
      <c r="X45" s="275">
        <v>0</v>
      </c>
      <c r="Y45" s="275">
        <v>0</v>
      </c>
      <c r="Z45" s="275">
        <v>0</v>
      </c>
      <c r="AA45" s="275">
        <v>0</v>
      </c>
      <c r="AB45" s="275">
        <v>0</v>
      </c>
      <c r="AC45" s="275">
        <v>0</v>
      </c>
      <c r="AD45" s="342">
        <v>0</v>
      </c>
    </row>
    <row r="46" spans="1:30" x14ac:dyDescent="0.2">
      <c r="A46" s="12" t="s">
        <v>119</v>
      </c>
      <c r="B46" s="102" t="s">
        <v>197</v>
      </c>
      <c r="C46" s="149">
        <v>0</v>
      </c>
      <c r="D46" s="93">
        <v>0</v>
      </c>
      <c r="E46" s="93">
        <v>0</v>
      </c>
      <c r="F46" s="259">
        <v>0</v>
      </c>
      <c r="G46" s="275">
        <v>0</v>
      </c>
      <c r="H46" s="275">
        <v>0</v>
      </c>
      <c r="I46" s="342">
        <v>0</v>
      </c>
      <c r="J46" s="93">
        <v>0</v>
      </c>
      <c r="K46" s="93">
        <v>0</v>
      </c>
      <c r="L46" s="93">
        <v>200288.47</v>
      </c>
      <c r="M46" s="93">
        <v>0</v>
      </c>
      <c r="N46" s="93">
        <v>0</v>
      </c>
      <c r="O46" s="93">
        <v>0</v>
      </c>
      <c r="P46" s="93">
        <v>0</v>
      </c>
      <c r="Q46" s="93">
        <v>0</v>
      </c>
      <c r="R46" s="93">
        <v>0</v>
      </c>
      <c r="S46" s="239">
        <v>0</v>
      </c>
      <c r="T46" s="239">
        <v>0</v>
      </c>
      <c r="U46" s="275">
        <v>0</v>
      </c>
      <c r="V46" s="275">
        <v>0</v>
      </c>
      <c r="W46" s="275">
        <v>0</v>
      </c>
      <c r="X46" s="275">
        <v>0</v>
      </c>
      <c r="Y46" s="275">
        <v>0</v>
      </c>
      <c r="Z46" s="275">
        <v>0</v>
      </c>
      <c r="AA46" s="275">
        <v>0</v>
      </c>
      <c r="AB46" s="275">
        <v>0</v>
      </c>
      <c r="AC46" s="275">
        <v>0</v>
      </c>
      <c r="AD46" s="342">
        <v>0</v>
      </c>
    </row>
    <row r="47" spans="1:30" x14ac:dyDescent="0.2">
      <c r="A47" s="12" t="s">
        <v>120</v>
      </c>
      <c r="B47" s="102" t="s">
        <v>198</v>
      </c>
      <c r="C47" s="149">
        <v>0</v>
      </c>
      <c r="D47" s="93">
        <v>17663.53</v>
      </c>
      <c r="E47" s="93">
        <v>110334.49</v>
      </c>
      <c r="F47" s="259">
        <v>215944.47</v>
      </c>
      <c r="G47" s="275">
        <v>177988</v>
      </c>
      <c r="H47" s="275">
        <v>344698.08</v>
      </c>
      <c r="I47" s="342">
        <v>342273.49</v>
      </c>
      <c r="J47" s="93">
        <v>28028.23</v>
      </c>
      <c r="K47" s="93">
        <v>53633.26</v>
      </c>
      <c r="L47" s="93">
        <v>77198.13</v>
      </c>
      <c r="M47" s="93">
        <v>33233.599999999999</v>
      </c>
      <c r="N47" s="93">
        <v>119773.64</v>
      </c>
      <c r="O47" s="93">
        <v>245369.57</v>
      </c>
      <c r="P47" s="93">
        <v>178253.5</v>
      </c>
      <c r="Q47" s="93">
        <v>215944.47</v>
      </c>
      <c r="R47" s="93">
        <v>389059.08</v>
      </c>
      <c r="S47" s="239" t="s">
        <v>550</v>
      </c>
      <c r="T47" s="239">
        <v>155896.32999999999</v>
      </c>
      <c r="U47" s="275">
        <v>177988</v>
      </c>
      <c r="V47" s="275">
        <v>286076</v>
      </c>
      <c r="W47" s="275">
        <v>283094.21999999997</v>
      </c>
      <c r="X47" s="275">
        <v>307426.46000000002</v>
      </c>
      <c r="Y47" s="275">
        <v>344698.08</v>
      </c>
      <c r="Z47" s="275">
        <v>378561</v>
      </c>
      <c r="AA47" s="275">
        <v>314301.59999999998</v>
      </c>
      <c r="AB47" s="275">
        <v>284562.86</v>
      </c>
      <c r="AC47" s="275">
        <v>342273.49</v>
      </c>
      <c r="AD47" s="342">
        <v>334837.98</v>
      </c>
    </row>
    <row r="48" spans="1:30" x14ac:dyDescent="0.2">
      <c r="A48" s="43" t="s">
        <v>121</v>
      </c>
      <c r="B48" s="106" t="s">
        <v>199</v>
      </c>
      <c r="C48" s="149">
        <v>0</v>
      </c>
      <c r="D48" s="93">
        <v>0</v>
      </c>
      <c r="E48" s="93">
        <v>0</v>
      </c>
      <c r="F48" s="259">
        <v>0</v>
      </c>
      <c r="G48" s="275">
        <v>0</v>
      </c>
      <c r="H48" s="275">
        <v>0</v>
      </c>
      <c r="I48" s="342">
        <v>0</v>
      </c>
      <c r="J48" s="99">
        <v>0</v>
      </c>
      <c r="K48" s="99">
        <v>0</v>
      </c>
      <c r="L48" s="99">
        <v>0</v>
      </c>
      <c r="M48" s="99">
        <v>0</v>
      </c>
      <c r="N48" s="99">
        <v>0</v>
      </c>
      <c r="O48" s="99">
        <v>0</v>
      </c>
      <c r="P48" s="99">
        <v>0</v>
      </c>
      <c r="Q48" s="99">
        <v>0</v>
      </c>
      <c r="R48" s="99">
        <v>0</v>
      </c>
      <c r="S48" s="241">
        <v>0</v>
      </c>
      <c r="T48" s="241">
        <v>0</v>
      </c>
      <c r="U48" s="275">
        <v>0</v>
      </c>
      <c r="V48" s="275">
        <v>0</v>
      </c>
      <c r="W48" s="275">
        <v>0</v>
      </c>
      <c r="X48" s="275">
        <v>0</v>
      </c>
      <c r="Y48" s="275">
        <v>0</v>
      </c>
      <c r="Z48" s="275">
        <v>0</v>
      </c>
      <c r="AA48" s="275">
        <v>0</v>
      </c>
      <c r="AB48" s="275">
        <v>0</v>
      </c>
      <c r="AC48" s="275">
        <v>0</v>
      </c>
      <c r="AD48" s="342">
        <v>0</v>
      </c>
    </row>
    <row r="49" spans="1:30" x14ac:dyDescent="0.2">
      <c r="A49" s="43" t="s">
        <v>122</v>
      </c>
      <c r="B49" s="106" t="s">
        <v>200</v>
      </c>
      <c r="C49" s="149">
        <v>0</v>
      </c>
      <c r="D49" s="93">
        <v>0</v>
      </c>
      <c r="E49" s="93">
        <v>0</v>
      </c>
      <c r="F49" s="260">
        <v>0</v>
      </c>
      <c r="G49" s="276">
        <v>0</v>
      </c>
      <c r="H49" s="276">
        <v>0</v>
      </c>
      <c r="I49" s="343">
        <v>0</v>
      </c>
      <c r="J49" s="99">
        <v>0</v>
      </c>
      <c r="K49" s="99">
        <v>0</v>
      </c>
      <c r="L49" s="99">
        <v>0</v>
      </c>
      <c r="M49" s="99">
        <v>0</v>
      </c>
      <c r="N49" s="99">
        <v>0</v>
      </c>
      <c r="O49" s="99">
        <v>0</v>
      </c>
      <c r="P49" s="99">
        <v>0</v>
      </c>
      <c r="Q49" s="99">
        <v>0</v>
      </c>
      <c r="R49" s="99">
        <v>0</v>
      </c>
      <c r="S49" s="241">
        <v>0</v>
      </c>
      <c r="T49" s="241">
        <v>0</v>
      </c>
      <c r="U49" s="276">
        <v>0</v>
      </c>
      <c r="V49" s="276">
        <v>0</v>
      </c>
      <c r="W49" s="276">
        <v>0</v>
      </c>
      <c r="X49" s="276">
        <v>0</v>
      </c>
      <c r="Y49" s="276">
        <v>0</v>
      </c>
      <c r="Z49" s="276">
        <v>0</v>
      </c>
      <c r="AA49" s="276">
        <v>0</v>
      </c>
      <c r="AB49" s="276">
        <v>0</v>
      </c>
      <c r="AC49" s="276">
        <v>0</v>
      </c>
      <c r="AD49" s="343">
        <v>0</v>
      </c>
    </row>
    <row r="50" spans="1:30" s="35" customFormat="1" x14ac:dyDescent="0.2">
      <c r="A50" s="34" t="s">
        <v>1</v>
      </c>
      <c r="B50" s="107" t="s">
        <v>201</v>
      </c>
      <c r="C50" s="151">
        <v>7393571.6200000001</v>
      </c>
      <c r="D50" s="97">
        <v>7586731.5199999996</v>
      </c>
      <c r="E50" s="97">
        <v>37882230.5</v>
      </c>
      <c r="F50" s="261">
        <v>74369488.610000014</v>
      </c>
      <c r="G50" s="263">
        <v>103728556</v>
      </c>
      <c r="H50" s="263">
        <v>102158304.12</v>
      </c>
      <c r="I50" s="344">
        <v>111915611.24999999</v>
      </c>
      <c r="J50" s="266">
        <v>8347441.25</v>
      </c>
      <c r="K50" s="97">
        <v>25679667.219999999</v>
      </c>
      <c r="L50" s="97">
        <v>30265631.68</v>
      </c>
      <c r="M50" s="97">
        <v>34591656.659999996</v>
      </c>
      <c r="N50" s="97">
        <v>44828372.350000001</v>
      </c>
      <c r="O50" s="97">
        <v>54275139.850000001</v>
      </c>
      <c r="P50" s="97">
        <v>66582419.980000004</v>
      </c>
      <c r="Q50" s="97">
        <v>74369488.610000014</v>
      </c>
      <c r="R50" s="97">
        <v>83542588.670000002</v>
      </c>
      <c r="S50" s="242" t="s">
        <v>551</v>
      </c>
      <c r="T50" s="242">
        <v>100170568.78</v>
      </c>
      <c r="U50" s="263" t="s">
        <v>584</v>
      </c>
      <c r="V50" s="263">
        <v>115445868</v>
      </c>
      <c r="W50" s="263">
        <v>120921924.84164385</v>
      </c>
      <c r="X50" s="263">
        <v>101127711.62</v>
      </c>
      <c r="Y50" s="263">
        <v>102158304.12</v>
      </c>
      <c r="Z50" s="263">
        <v>106617914</v>
      </c>
      <c r="AA50" s="263">
        <v>102907017.18000001</v>
      </c>
      <c r="AB50" s="263">
        <v>107716063.53</v>
      </c>
      <c r="AC50" s="263">
        <v>111915611.24999999</v>
      </c>
      <c r="AD50" s="344">
        <v>118759877.63000001</v>
      </c>
    </row>
    <row r="51" spans="1:30" x14ac:dyDescent="0.2">
      <c r="A51" s="19"/>
      <c r="B51" s="48"/>
      <c r="C51" s="152"/>
      <c r="D51" s="98"/>
      <c r="E51" s="98"/>
      <c r="F51" s="258"/>
      <c r="G51" s="205"/>
      <c r="H51" s="205"/>
      <c r="I51" s="345"/>
      <c r="J51" s="98"/>
      <c r="K51" s="98"/>
      <c r="L51" s="98"/>
      <c r="M51" s="98"/>
      <c r="N51" s="98"/>
      <c r="O51" s="98"/>
      <c r="P51" s="98"/>
      <c r="Q51" s="98"/>
      <c r="R51" s="98"/>
      <c r="U51" s="205"/>
      <c r="V51" s="205"/>
      <c r="W51" s="205"/>
      <c r="X51" s="205"/>
      <c r="Y51" s="205"/>
      <c r="Z51" s="205"/>
      <c r="AA51" s="205"/>
      <c r="AB51" s="205"/>
      <c r="AC51" s="205"/>
      <c r="AD51" s="345"/>
    </row>
    <row r="52" spans="1:30" x14ac:dyDescent="0.2">
      <c r="A52" s="119" t="s">
        <v>123</v>
      </c>
      <c r="B52" s="108" t="s">
        <v>204</v>
      </c>
      <c r="C52" s="137"/>
      <c r="D52" s="120"/>
      <c r="E52" s="120"/>
      <c r="F52" s="259"/>
      <c r="I52" s="310"/>
      <c r="J52" s="120"/>
      <c r="K52" s="120"/>
      <c r="L52" s="120"/>
      <c r="M52" s="120"/>
      <c r="N52" s="120"/>
      <c r="O52" s="120"/>
      <c r="P52" s="120"/>
      <c r="Q52" s="120"/>
      <c r="R52" s="120"/>
      <c r="AD52" s="310"/>
    </row>
    <row r="53" spans="1:30" x14ac:dyDescent="0.2">
      <c r="A53" s="43"/>
      <c r="B53" s="106"/>
      <c r="C53" s="137"/>
      <c r="D53" s="95"/>
      <c r="E53" s="95"/>
      <c r="F53" s="260"/>
      <c r="I53" s="310"/>
      <c r="J53" s="96"/>
      <c r="K53" s="96"/>
      <c r="L53" s="96"/>
      <c r="M53" s="96"/>
      <c r="N53" s="96"/>
      <c r="O53" s="96"/>
      <c r="P53" s="96"/>
      <c r="Q53" s="96"/>
      <c r="R53" s="96"/>
      <c r="AD53" s="310"/>
    </row>
    <row r="54" spans="1:30" s="14" customFormat="1" x14ac:dyDescent="0.2">
      <c r="A54" s="29" t="s">
        <v>124</v>
      </c>
      <c r="B54" s="101" t="s">
        <v>205</v>
      </c>
      <c r="C54" s="148">
        <v>6904095.8399999999</v>
      </c>
      <c r="D54" s="92">
        <v>7041250.6900000004</v>
      </c>
      <c r="E54" s="92">
        <v>35481063.340000004</v>
      </c>
      <c r="F54" s="262">
        <v>71048360.790000007</v>
      </c>
      <c r="G54" s="277">
        <v>100021553</v>
      </c>
      <c r="H54" s="277">
        <v>97689792.520000011</v>
      </c>
      <c r="I54" s="346">
        <v>107324432.30000001</v>
      </c>
      <c r="J54" s="92">
        <v>7880411.8999999994</v>
      </c>
      <c r="K54" s="92">
        <v>23122430.609999999</v>
      </c>
      <c r="L54" s="92">
        <v>27479947.620000001</v>
      </c>
      <c r="M54" s="92">
        <v>31964141.73</v>
      </c>
      <c r="N54" s="92">
        <v>41790347.350000001</v>
      </c>
      <c r="O54" s="92">
        <v>50749468.910000004</v>
      </c>
      <c r="P54" s="92">
        <v>61522567.209999993</v>
      </c>
      <c r="Q54" s="92">
        <v>71048360.790000007</v>
      </c>
      <c r="R54" s="92">
        <v>79062966.180000007</v>
      </c>
      <c r="S54" s="235" t="s">
        <v>552</v>
      </c>
      <c r="T54" s="235">
        <v>91150110.870000005</v>
      </c>
      <c r="U54" s="277">
        <v>100021553</v>
      </c>
      <c r="V54" s="277">
        <v>109320056</v>
      </c>
      <c r="W54" s="277">
        <v>87621733.590000004</v>
      </c>
      <c r="X54" s="277">
        <v>93936637.830000013</v>
      </c>
      <c r="Y54" s="277">
        <v>97689792.520000011</v>
      </c>
      <c r="Z54" s="277">
        <v>102182504</v>
      </c>
      <c r="AA54" s="277">
        <v>97089712.88000001</v>
      </c>
      <c r="AB54" s="277">
        <v>101857673.68000001</v>
      </c>
      <c r="AC54" s="277">
        <v>107324432.30000001</v>
      </c>
      <c r="AD54" s="346">
        <v>113253799.66</v>
      </c>
    </row>
    <row r="55" spans="1:30" x14ac:dyDescent="0.2">
      <c r="A55" s="17" t="s">
        <v>125</v>
      </c>
      <c r="B55" s="102" t="s">
        <v>206</v>
      </c>
      <c r="C55" s="149">
        <v>679436</v>
      </c>
      <c r="D55" s="93">
        <v>679436</v>
      </c>
      <c r="E55" s="93">
        <v>679436</v>
      </c>
      <c r="F55" s="258">
        <v>679436</v>
      </c>
      <c r="G55" s="278">
        <v>679436</v>
      </c>
      <c r="H55" s="278">
        <v>699364</v>
      </c>
      <c r="I55" s="347">
        <v>699364</v>
      </c>
      <c r="J55" s="93">
        <v>679436</v>
      </c>
      <c r="K55" s="93">
        <v>679436</v>
      </c>
      <c r="L55" s="93">
        <v>679436</v>
      </c>
      <c r="M55" s="93">
        <v>679436</v>
      </c>
      <c r="N55" s="93">
        <v>679436</v>
      </c>
      <c r="O55" s="93">
        <v>679436</v>
      </c>
      <c r="P55" s="93">
        <v>679436</v>
      </c>
      <c r="Q55" s="93">
        <v>679436</v>
      </c>
      <c r="R55" s="93">
        <v>679436</v>
      </c>
      <c r="S55" s="239">
        <v>679436</v>
      </c>
      <c r="T55" s="239">
        <v>679436</v>
      </c>
      <c r="U55" s="278">
        <v>679436</v>
      </c>
      <c r="V55" s="278">
        <v>679436</v>
      </c>
      <c r="W55" s="278">
        <v>699364</v>
      </c>
      <c r="X55" s="278">
        <v>699364</v>
      </c>
      <c r="Y55" s="278">
        <v>699364</v>
      </c>
      <c r="Z55" s="278">
        <v>699364</v>
      </c>
      <c r="AA55" s="278">
        <v>699364</v>
      </c>
      <c r="AB55" s="278">
        <v>699364</v>
      </c>
      <c r="AC55" s="278">
        <v>699364</v>
      </c>
      <c r="AD55" s="347">
        <v>699364</v>
      </c>
    </row>
    <row r="56" spans="1:30" x14ac:dyDescent="0.2">
      <c r="A56" s="17" t="s">
        <v>126</v>
      </c>
      <c r="B56" s="102" t="s">
        <v>207</v>
      </c>
      <c r="C56" s="149">
        <v>3501831.36</v>
      </c>
      <c r="D56" s="93">
        <v>3501831.36</v>
      </c>
      <c r="E56" s="93">
        <v>3501831.36</v>
      </c>
      <c r="F56" s="259">
        <v>3501831.36</v>
      </c>
      <c r="G56" s="275">
        <v>3428081</v>
      </c>
      <c r="H56" s="275">
        <v>6182573.0600000005</v>
      </c>
      <c r="I56" s="342">
        <v>6182573.0600000005</v>
      </c>
      <c r="J56" s="93">
        <v>3501831.36</v>
      </c>
      <c r="K56" s="93">
        <v>3501831.36</v>
      </c>
      <c r="L56" s="93">
        <v>3501831.36</v>
      </c>
      <c r="M56" s="93">
        <v>3501831.36</v>
      </c>
      <c r="N56" s="93">
        <v>3501831.36</v>
      </c>
      <c r="O56" s="93">
        <v>3501831.36</v>
      </c>
      <c r="P56" s="93">
        <v>3501831.36</v>
      </c>
      <c r="Q56" s="93">
        <v>3501831.36</v>
      </c>
      <c r="R56" s="93">
        <v>3501831.36</v>
      </c>
      <c r="S56" s="239">
        <v>3428081</v>
      </c>
      <c r="T56" s="239">
        <v>3428080.56</v>
      </c>
      <c r="U56" s="275">
        <v>3428081</v>
      </c>
      <c r="V56" s="275">
        <v>3428081</v>
      </c>
      <c r="W56" s="275">
        <v>6182573.0600000005</v>
      </c>
      <c r="X56" s="275">
        <v>6182573.0600000005</v>
      </c>
      <c r="Y56" s="275">
        <v>6182573.0600000005</v>
      </c>
      <c r="Z56" s="275">
        <v>6182573</v>
      </c>
      <c r="AA56" s="275">
        <v>6182573.0600000005</v>
      </c>
      <c r="AB56" s="275">
        <v>6182573.0600000005</v>
      </c>
      <c r="AC56" s="275">
        <v>6182573.0600000005</v>
      </c>
      <c r="AD56" s="342">
        <v>6182573.0600000005</v>
      </c>
    </row>
    <row r="57" spans="1:30" x14ac:dyDescent="0.2">
      <c r="A57" s="17" t="s">
        <v>127</v>
      </c>
      <c r="B57" s="102" t="s">
        <v>208</v>
      </c>
      <c r="C57" s="149">
        <v>0</v>
      </c>
      <c r="D57" s="93">
        <v>0</v>
      </c>
      <c r="E57" s="93">
        <v>0</v>
      </c>
      <c r="F57" s="259">
        <v>0</v>
      </c>
      <c r="G57" s="275">
        <v>0</v>
      </c>
      <c r="H57" s="275">
        <v>0</v>
      </c>
      <c r="I57" s="342">
        <v>0</v>
      </c>
      <c r="J57" s="93">
        <v>0</v>
      </c>
      <c r="K57" s="93">
        <v>0</v>
      </c>
      <c r="L57" s="93">
        <v>0</v>
      </c>
      <c r="M57" s="93">
        <v>0</v>
      </c>
      <c r="N57" s="93">
        <v>0</v>
      </c>
      <c r="O57" s="93">
        <v>0</v>
      </c>
      <c r="P57" s="93">
        <v>0</v>
      </c>
      <c r="Q57" s="93">
        <v>0</v>
      </c>
      <c r="R57" s="93">
        <v>0</v>
      </c>
      <c r="S57" s="239">
        <v>0</v>
      </c>
      <c r="T57" s="239">
        <v>0</v>
      </c>
      <c r="U57" s="275">
        <v>0</v>
      </c>
      <c r="V57" s="275">
        <v>0</v>
      </c>
      <c r="W57" s="275">
        <v>0</v>
      </c>
      <c r="X57" s="275">
        <v>0</v>
      </c>
      <c r="Y57" s="275">
        <v>0</v>
      </c>
      <c r="Z57" s="275">
        <v>0</v>
      </c>
      <c r="AA57" s="275">
        <v>0</v>
      </c>
      <c r="AB57" s="275">
        <v>0</v>
      </c>
      <c r="AC57" s="275">
        <v>0</v>
      </c>
      <c r="AD57" s="342">
        <v>0</v>
      </c>
    </row>
    <row r="58" spans="1:30" x14ac:dyDescent="0.2">
      <c r="A58" s="17" t="s">
        <v>128</v>
      </c>
      <c r="B58" s="102" t="s">
        <v>209</v>
      </c>
      <c r="C58" s="149"/>
      <c r="D58" s="93"/>
      <c r="E58" s="93">
        <v>8758000.8800000008</v>
      </c>
      <c r="F58" s="259">
        <v>37630893.719999999</v>
      </c>
      <c r="G58" s="275">
        <v>59454760</v>
      </c>
      <c r="H58" s="275">
        <v>72480404.710000008</v>
      </c>
      <c r="I58" s="342">
        <v>84547011.24000001</v>
      </c>
      <c r="J58" s="93">
        <v>0</v>
      </c>
      <c r="K58" s="93">
        <v>0</v>
      </c>
      <c r="L58" s="93">
        <v>7359068.29</v>
      </c>
      <c r="M58" s="93">
        <v>9003972.4900000002</v>
      </c>
      <c r="N58" s="93">
        <v>10285197.66</v>
      </c>
      <c r="O58" s="93">
        <v>34373252.590000004</v>
      </c>
      <c r="P58" s="93">
        <v>36069336.989999995</v>
      </c>
      <c r="Q58" s="93">
        <v>37630893.719999999</v>
      </c>
      <c r="R58" s="93">
        <v>39189886.269999996</v>
      </c>
      <c r="S58" s="239">
        <v>55612625</v>
      </c>
      <c r="T58" s="239">
        <v>57692154.630000003</v>
      </c>
      <c r="U58" s="275">
        <v>59454760</v>
      </c>
      <c r="V58" s="275">
        <v>59454760</v>
      </c>
      <c r="W58" s="275">
        <v>67939476.230000004</v>
      </c>
      <c r="X58" s="275">
        <v>67939476.230000004</v>
      </c>
      <c r="Y58" s="275">
        <v>72480404.710000008</v>
      </c>
      <c r="Z58" s="275">
        <v>73660246</v>
      </c>
      <c r="AA58" s="275">
        <v>84084300.670000002</v>
      </c>
      <c r="AB58" s="275">
        <v>85303166.879999995</v>
      </c>
      <c r="AC58" s="275">
        <v>84547011.24000001</v>
      </c>
      <c r="AD58" s="342">
        <v>85478553.599999994</v>
      </c>
    </row>
    <row r="59" spans="1:30" ht="20.399999999999999" x14ac:dyDescent="0.2">
      <c r="A59" s="17" t="s">
        <v>129</v>
      </c>
      <c r="B59" s="104" t="s">
        <v>367</v>
      </c>
      <c r="C59" s="149"/>
      <c r="D59" s="93"/>
      <c r="E59" s="93">
        <v>2726959.84</v>
      </c>
      <c r="F59" s="259">
        <v>25135731.449999999</v>
      </c>
      <c r="G59" s="275">
        <v>39837808</v>
      </c>
      <c r="H59" s="275">
        <v>48322524.57</v>
      </c>
      <c r="I59" s="342">
        <v>57481313.280000001</v>
      </c>
      <c r="J59" s="93">
        <v>0</v>
      </c>
      <c r="K59" s="93">
        <v>0</v>
      </c>
      <c r="L59" s="93">
        <v>2726959.84</v>
      </c>
      <c r="M59" s="164">
        <v>2726959.84</v>
      </c>
      <c r="N59" s="93">
        <v>2726959.84</v>
      </c>
      <c r="O59" s="93">
        <v>25135731.449999999</v>
      </c>
      <c r="P59" s="93">
        <v>25135731.449999999</v>
      </c>
      <c r="Q59" s="93">
        <v>25135731.449999999</v>
      </c>
      <c r="R59" s="93">
        <v>25135731.449999999</v>
      </c>
      <c r="S59" s="239">
        <v>39837808</v>
      </c>
      <c r="T59" s="239">
        <v>39837807.960000001</v>
      </c>
      <c r="U59" s="275">
        <v>39837808</v>
      </c>
      <c r="V59" s="275">
        <v>39837808</v>
      </c>
      <c r="W59" s="275">
        <v>48322524.57</v>
      </c>
      <c r="X59" s="275">
        <v>48322524.57</v>
      </c>
      <c r="Y59" s="275">
        <v>48322524.57</v>
      </c>
      <c r="Z59" s="275">
        <v>48322525</v>
      </c>
      <c r="AA59" s="275">
        <v>57481313.280000001</v>
      </c>
      <c r="AB59" s="275">
        <v>57481313.280000001</v>
      </c>
      <c r="AC59" s="275">
        <v>57481313.280000001</v>
      </c>
      <c r="AD59" s="342">
        <v>57481313.280000001</v>
      </c>
    </row>
    <row r="60" spans="1:30" x14ac:dyDescent="0.2">
      <c r="A60" s="12" t="s">
        <v>130</v>
      </c>
      <c r="B60" s="104" t="s">
        <v>368</v>
      </c>
      <c r="C60" s="149"/>
      <c r="D60" s="93"/>
      <c r="E60" s="93">
        <v>6031041.04</v>
      </c>
      <c r="F60" s="259">
        <v>12495162.27</v>
      </c>
      <c r="G60" s="275">
        <v>19616952</v>
      </c>
      <c r="H60" s="275">
        <v>24157880.140000001</v>
      </c>
      <c r="I60" s="342">
        <v>27065697.960000001</v>
      </c>
      <c r="J60" s="93">
        <v>0</v>
      </c>
      <c r="K60" s="93">
        <v>0</v>
      </c>
      <c r="L60" s="93">
        <v>4632108.45</v>
      </c>
      <c r="M60" s="164">
        <v>6031041.04</v>
      </c>
      <c r="N60" s="93">
        <v>7558237.8200000003</v>
      </c>
      <c r="O60" s="93">
        <v>9237521.1400000006</v>
      </c>
      <c r="P60" s="93">
        <v>10933605.539999999</v>
      </c>
      <c r="Q60" s="93">
        <v>12495162.27</v>
      </c>
      <c r="R60" s="93">
        <v>14054154.82</v>
      </c>
      <c r="S60" s="239">
        <v>15774817</v>
      </c>
      <c r="T60" s="239">
        <v>17854346.670000002</v>
      </c>
      <c r="U60" s="275">
        <v>19616952</v>
      </c>
      <c r="V60" s="275">
        <v>19616952</v>
      </c>
      <c r="W60" s="275">
        <v>19616951.66</v>
      </c>
      <c r="X60" s="275">
        <v>19616951.66</v>
      </c>
      <c r="Y60" s="275">
        <v>24157880.140000001</v>
      </c>
      <c r="Z60" s="275">
        <v>25337721</v>
      </c>
      <c r="AA60" s="275">
        <v>26602987.390000001</v>
      </c>
      <c r="AB60" s="275">
        <v>27821853.600000001</v>
      </c>
      <c r="AC60" s="275">
        <v>27065697.960000001</v>
      </c>
      <c r="AD60" s="342">
        <v>27997240.32</v>
      </c>
    </row>
    <row r="61" spans="1:30" x14ac:dyDescent="0.2">
      <c r="A61" s="12" t="s">
        <v>131</v>
      </c>
      <c r="B61" s="102" t="s">
        <v>210</v>
      </c>
      <c r="C61" s="149">
        <v>-73750.8</v>
      </c>
      <c r="D61" s="93">
        <v>2722828.48</v>
      </c>
      <c r="E61" s="93">
        <v>133023.49</v>
      </c>
      <c r="F61" s="259">
        <v>133023.49</v>
      </c>
      <c r="G61" s="275">
        <v>0</v>
      </c>
      <c r="H61" s="275">
        <v>0</v>
      </c>
      <c r="I61" s="342">
        <v>0</v>
      </c>
      <c r="J61" s="93">
        <v>2859983.33</v>
      </c>
      <c r="K61" s="93">
        <v>2859983.33</v>
      </c>
      <c r="L61" s="93">
        <v>133023.49</v>
      </c>
      <c r="M61" s="164">
        <v>133023.49</v>
      </c>
      <c r="N61" s="93">
        <v>22541795.100000001</v>
      </c>
      <c r="O61" s="93">
        <v>133023.49</v>
      </c>
      <c r="P61" s="93">
        <v>133023.49</v>
      </c>
      <c r="Q61" s="93">
        <v>133023.49</v>
      </c>
      <c r="R61" s="93">
        <v>29236199.710000001</v>
      </c>
      <c r="S61" s="239">
        <v>0</v>
      </c>
      <c r="T61" s="239">
        <v>0</v>
      </c>
      <c r="U61" s="275">
        <v>0</v>
      </c>
      <c r="V61" s="275">
        <v>36459277</v>
      </c>
      <c r="W61" s="275">
        <v>0</v>
      </c>
      <c r="X61" s="275">
        <v>0</v>
      </c>
      <c r="Y61" s="275">
        <v>0</v>
      </c>
      <c r="Z61" s="275">
        <v>18327451</v>
      </c>
      <c r="AA61" s="275">
        <v>0</v>
      </c>
      <c r="AB61" s="275">
        <v>0</v>
      </c>
      <c r="AC61" s="275">
        <v>0</v>
      </c>
      <c r="AD61" s="342">
        <v>15895484</v>
      </c>
    </row>
    <row r="62" spans="1:30" x14ac:dyDescent="0.2">
      <c r="A62" s="12" t="s">
        <v>132</v>
      </c>
      <c r="B62" s="102" t="s">
        <v>211</v>
      </c>
      <c r="C62" s="149">
        <v>2796579.28</v>
      </c>
      <c r="D62" s="93">
        <v>137154.85</v>
      </c>
      <c r="E62" s="93">
        <v>22408771.609999999</v>
      </c>
      <c r="F62" s="259">
        <v>29103176.220000003</v>
      </c>
      <c r="G62" s="275">
        <v>36459277</v>
      </c>
      <c r="H62" s="275">
        <v>18327450.750000007</v>
      </c>
      <c r="I62" s="342">
        <v>15895484</v>
      </c>
      <c r="J62" s="93">
        <v>839161.21</v>
      </c>
      <c r="K62" s="93">
        <v>16081179.92</v>
      </c>
      <c r="L62" s="93">
        <v>15806588.48</v>
      </c>
      <c r="M62" s="93">
        <v>18645878.390000001</v>
      </c>
      <c r="N62" s="93">
        <v>4782087.2299999986</v>
      </c>
      <c r="O62" s="93">
        <v>12061925.470000001</v>
      </c>
      <c r="P62" s="93">
        <v>21138939.370000001</v>
      </c>
      <c r="Q62" s="93">
        <v>29103176.220000003</v>
      </c>
      <c r="R62" s="93">
        <v>6455612.8400000008</v>
      </c>
      <c r="S62" s="239" t="s">
        <v>553</v>
      </c>
      <c r="T62" s="239">
        <v>29350439.68</v>
      </c>
      <c r="U62" s="275">
        <v>36459277</v>
      </c>
      <c r="V62" s="275">
        <v>9298503</v>
      </c>
      <c r="W62" s="275">
        <v>12800320.300000001</v>
      </c>
      <c r="X62" s="275">
        <v>19115224.539999999</v>
      </c>
      <c r="Y62" s="275">
        <v>18327450.750000007</v>
      </c>
      <c r="Z62" s="275">
        <v>3312870</v>
      </c>
      <c r="AA62" s="275">
        <v>6123475.1500000022</v>
      </c>
      <c r="AB62" s="275">
        <v>9672569.7400000039</v>
      </c>
      <c r="AC62" s="275">
        <v>15895484</v>
      </c>
      <c r="AD62" s="342">
        <v>4997824.9999999991</v>
      </c>
    </row>
    <row r="63" spans="1:30" ht="21" customHeight="1" x14ac:dyDescent="0.2">
      <c r="A63" s="10" t="s">
        <v>263</v>
      </c>
      <c r="B63" s="103" t="s">
        <v>264</v>
      </c>
      <c r="C63" s="149">
        <v>0</v>
      </c>
      <c r="D63" s="93">
        <v>0</v>
      </c>
      <c r="E63" s="93">
        <v>0</v>
      </c>
      <c r="F63" s="260">
        <v>0</v>
      </c>
      <c r="G63" s="276">
        <v>0</v>
      </c>
      <c r="H63" s="276">
        <v>0</v>
      </c>
      <c r="I63" s="343">
        <v>0</v>
      </c>
      <c r="J63" s="93">
        <v>0</v>
      </c>
      <c r="K63" s="93">
        <v>0</v>
      </c>
      <c r="L63" s="93">
        <v>0</v>
      </c>
      <c r="M63" s="93">
        <v>0</v>
      </c>
      <c r="N63" s="93">
        <v>0</v>
      </c>
      <c r="O63" s="93">
        <v>0</v>
      </c>
      <c r="P63" s="93">
        <v>0</v>
      </c>
      <c r="Q63" s="93">
        <v>0</v>
      </c>
      <c r="R63" s="93">
        <v>0</v>
      </c>
      <c r="S63" s="239">
        <v>0</v>
      </c>
      <c r="T63" s="239">
        <v>0</v>
      </c>
      <c r="U63" s="276">
        <v>0</v>
      </c>
      <c r="V63" s="276">
        <v>0</v>
      </c>
      <c r="W63" s="276">
        <v>0</v>
      </c>
      <c r="X63" s="276">
        <v>0</v>
      </c>
      <c r="Y63" s="276">
        <v>0</v>
      </c>
      <c r="Z63" s="276">
        <v>0</v>
      </c>
      <c r="AA63" s="276">
        <v>0</v>
      </c>
      <c r="AB63" s="276">
        <v>0</v>
      </c>
      <c r="AC63" s="276">
        <v>0</v>
      </c>
      <c r="AD63" s="343">
        <v>0</v>
      </c>
    </row>
    <row r="64" spans="1:30" s="14" customFormat="1" x14ac:dyDescent="0.2">
      <c r="A64" s="29" t="s">
        <v>133</v>
      </c>
      <c r="B64" s="101" t="s">
        <v>212</v>
      </c>
      <c r="C64" s="148">
        <v>489475.78</v>
      </c>
      <c r="D64" s="92">
        <v>545480.82999999996</v>
      </c>
      <c r="E64" s="92">
        <v>2401167.16</v>
      </c>
      <c r="F64" s="264">
        <v>3321127.82</v>
      </c>
      <c r="G64" s="277">
        <v>3707003</v>
      </c>
      <c r="H64" s="277">
        <v>4468511.5999999996</v>
      </c>
      <c r="I64" s="346">
        <v>4591178.9499999993</v>
      </c>
      <c r="J64" s="92">
        <v>467029.35</v>
      </c>
      <c r="K64" s="92">
        <v>2557236.61</v>
      </c>
      <c r="L64" s="92">
        <v>2785684.06</v>
      </c>
      <c r="M64" s="92">
        <v>2627514.9300000002</v>
      </c>
      <c r="N64" s="92">
        <v>3038025</v>
      </c>
      <c r="O64" s="92">
        <v>3525670.9399999995</v>
      </c>
      <c r="P64" s="92">
        <v>5059852.7699999996</v>
      </c>
      <c r="Q64" s="92">
        <v>3321127.82</v>
      </c>
      <c r="R64" s="92">
        <v>4479622.49</v>
      </c>
      <c r="S64" s="235">
        <v>6383141</v>
      </c>
      <c r="T64" s="235">
        <v>9020457.9100000001</v>
      </c>
      <c r="U64" s="277">
        <v>3707003</v>
      </c>
      <c r="V64" s="277">
        <v>6125812</v>
      </c>
      <c r="W64" s="277">
        <v>33300191.23</v>
      </c>
      <c r="X64" s="277">
        <v>7191073.79</v>
      </c>
      <c r="Y64" s="277">
        <v>4468511.5999999996</v>
      </c>
      <c r="Z64" s="277">
        <v>4435410</v>
      </c>
      <c r="AA64" s="277">
        <v>5817304.2999999998</v>
      </c>
      <c r="AB64" s="277">
        <v>5858389.8499999996</v>
      </c>
      <c r="AC64" s="277">
        <v>4591178.9499999993</v>
      </c>
      <c r="AD64" s="346">
        <v>5506077.9700000007</v>
      </c>
    </row>
    <row r="65" spans="1:30" s="14" customFormat="1" x14ac:dyDescent="0.2">
      <c r="A65" s="9" t="s">
        <v>134</v>
      </c>
      <c r="B65" s="108" t="s">
        <v>213</v>
      </c>
      <c r="C65" s="137">
        <v>338554</v>
      </c>
      <c r="D65" s="95">
        <v>31800</v>
      </c>
      <c r="E65" s="95">
        <v>109005</v>
      </c>
      <c r="F65" s="262">
        <v>593056</v>
      </c>
      <c r="G65" s="304">
        <v>224195</v>
      </c>
      <c r="H65" s="304">
        <v>229627.18</v>
      </c>
      <c r="I65" s="348">
        <v>173380.32</v>
      </c>
      <c r="J65" s="95">
        <v>31800</v>
      </c>
      <c r="K65" s="95">
        <v>159238</v>
      </c>
      <c r="L65" s="95">
        <v>334042</v>
      </c>
      <c r="M65" s="95">
        <v>507454</v>
      </c>
      <c r="N65" s="95">
        <v>369133.98</v>
      </c>
      <c r="O65" s="95">
        <v>890153.32</v>
      </c>
      <c r="P65" s="95">
        <v>1407263.23</v>
      </c>
      <c r="Q65" s="95">
        <v>593056</v>
      </c>
      <c r="R65" s="95">
        <v>573838.23</v>
      </c>
      <c r="S65" s="243">
        <v>1386175</v>
      </c>
      <c r="T65" s="243">
        <v>1946907.9</v>
      </c>
      <c r="U65" s="279">
        <v>224195</v>
      </c>
      <c r="V65" s="279">
        <v>786248</v>
      </c>
      <c r="W65" s="279">
        <v>922878.65</v>
      </c>
      <c r="X65" s="279">
        <v>1331630.33</v>
      </c>
      <c r="Y65" s="279">
        <v>229627.18</v>
      </c>
      <c r="Z65" s="279">
        <v>408999</v>
      </c>
      <c r="AA65" s="279">
        <v>589381.19999999995</v>
      </c>
      <c r="AB65" s="279">
        <v>757334.12</v>
      </c>
      <c r="AC65" s="279">
        <v>173380.32</v>
      </c>
      <c r="AD65" s="348">
        <v>481382.22</v>
      </c>
    </row>
    <row r="66" spans="1:30" x14ac:dyDescent="0.2">
      <c r="A66" s="12" t="s">
        <v>135</v>
      </c>
      <c r="B66" s="102" t="s">
        <v>214</v>
      </c>
      <c r="C66" s="149">
        <v>338554</v>
      </c>
      <c r="D66" s="93">
        <v>31800</v>
      </c>
      <c r="E66" s="93">
        <v>109005</v>
      </c>
      <c r="F66" s="259">
        <v>89056.3</v>
      </c>
      <c r="G66" s="275">
        <v>161395</v>
      </c>
      <c r="H66" s="275">
        <v>137436.6</v>
      </c>
      <c r="I66" s="342">
        <v>93008.56</v>
      </c>
      <c r="J66" s="93">
        <v>31800</v>
      </c>
      <c r="K66" s="93">
        <v>159238</v>
      </c>
      <c r="L66" s="93">
        <v>334042</v>
      </c>
      <c r="M66" s="93">
        <v>507454</v>
      </c>
      <c r="N66" s="93">
        <v>125805.78</v>
      </c>
      <c r="O66" s="93">
        <v>130422.21</v>
      </c>
      <c r="P66" s="93">
        <v>136042.12</v>
      </c>
      <c r="Q66" s="93">
        <v>89056.3</v>
      </c>
      <c r="R66" s="93">
        <v>136635.23000000001</v>
      </c>
      <c r="S66" s="239">
        <v>243675</v>
      </c>
      <c r="T66" s="239">
        <v>194407.9</v>
      </c>
      <c r="U66" s="275">
        <v>161395</v>
      </c>
      <c r="V66" s="275">
        <v>216364</v>
      </c>
      <c r="W66" s="275">
        <v>114878.65</v>
      </c>
      <c r="X66" s="275">
        <v>151293.32999999999</v>
      </c>
      <c r="Y66" s="275">
        <v>137436.6</v>
      </c>
      <c r="Z66" s="275">
        <v>157865</v>
      </c>
      <c r="AA66" s="275">
        <v>134681.51</v>
      </c>
      <c r="AB66" s="275">
        <v>135260.88</v>
      </c>
      <c r="AC66" s="275">
        <v>93008.56</v>
      </c>
      <c r="AD66" s="342">
        <v>104137.04</v>
      </c>
    </row>
    <row r="67" spans="1:30" x14ac:dyDescent="0.2">
      <c r="A67" s="12" t="s">
        <v>244</v>
      </c>
      <c r="B67" s="102" t="s">
        <v>215</v>
      </c>
      <c r="C67" s="149">
        <v>0</v>
      </c>
      <c r="D67" s="93">
        <v>0</v>
      </c>
      <c r="E67" s="93">
        <v>0</v>
      </c>
      <c r="F67" s="259">
        <v>0</v>
      </c>
      <c r="G67" s="275">
        <v>0</v>
      </c>
      <c r="H67" s="275">
        <v>10190.58</v>
      </c>
      <c r="I67" s="342">
        <v>21271.759999999998</v>
      </c>
      <c r="J67" s="93">
        <v>0</v>
      </c>
      <c r="K67" s="93">
        <v>0</v>
      </c>
      <c r="L67" s="93">
        <v>0</v>
      </c>
      <c r="M67" s="93">
        <v>0</v>
      </c>
      <c r="N67" s="93">
        <v>0</v>
      </c>
      <c r="O67" s="93">
        <v>0</v>
      </c>
      <c r="P67" s="93">
        <v>0</v>
      </c>
      <c r="Q67" s="93">
        <v>0</v>
      </c>
      <c r="R67" s="93">
        <v>0</v>
      </c>
      <c r="S67" s="239">
        <v>0</v>
      </c>
      <c r="T67" s="239">
        <v>0</v>
      </c>
      <c r="U67" s="275">
        <v>0</v>
      </c>
      <c r="V67" s="275">
        <v>0</v>
      </c>
      <c r="W67" s="275">
        <v>0</v>
      </c>
      <c r="X67" s="275">
        <v>0</v>
      </c>
      <c r="Y67" s="275">
        <v>10190.58</v>
      </c>
      <c r="Z67" s="275">
        <v>46355</v>
      </c>
      <c r="AA67" s="275">
        <v>53699.69</v>
      </c>
      <c r="AB67" s="275">
        <v>42073.24</v>
      </c>
      <c r="AC67" s="275">
        <v>21271.759999999998</v>
      </c>
      <c r="AD67" s="342">
        <v>54255.85</v>
      </c>
    </row>
    <row r="68" spans="1:30" x14ac:dyDescent="0.2">
      <c r="A68" s="12" t="s">
        <v>136</v>
      </c>
      <c r="B68" s="102" t="s">
        <v>216</v>
      </c>
      <c r="C68" s="149">
        <v>0</v>
      </c>
      <c r="D68" s="93">
        <v>0</v>
      </c>
      <c r="E68" s="93">
        <v>0</v>
      </c>
      <c r="F68" s="259">
        <v>0</v>
      </c>
      <c r="G68" s="275">
        <v>0</v>
      </c>
      <c r="H68" s="275">
        <v>0</v>
      </c>
      <c r="I68" s="342">
        <v>0</v>
      </c>
      <c r="J68" s="93">
        <v>0</v>
      </c>
      <c r="K68" s="93">
        <v>0</v>
      </c>
      <c r="L68" s="93">
        <v>0</v>
      </c>
      <c r="M68" s="93">
        <v>0</v>
      </c>
      <c r="N68" s="93">
        <v>0</v>
      </c>
      <c r="O68" s="93">
        <v>0</v>
      </c>
      <c r="P68" s="93">
        <v>0</v>
      </c>
      <c r="Q68" s="93">
        <v>0</v>
      </c>
      <c r="R68" s="93">
        <v>0</v>
      </c>
      <c r="S68" s="239">
        <v>0</v>
      </c>
      <c r="T68" s="239">
        <v>0</v>
      </c>
      <c r="U68" s="275">
        <v>0</v>
      </c>
      <c r="V68" s="275">
        <v>0</v>
      </c>
      <c r="W68" s="275">
        <v>0</v>
      </c>
      <c r="X68" s="275">
        <v>0</v>
      </c>
      <c r="Y68" s="275">
        <v>0</v>
      </c>
      <c r="Z68" s="275">
        <v>0</v>
      </c>
      <c r="AA68" s="275">
        <v>0</v>
      </c>
      <c r="AB68" s="275">
        <v>0</v>
      </c>
      <c r="AC68" s="275">
        <v>0</v>
      </c>
      <c r="AD68" s="342">
        <v>0</v>
      </c>
    </row>
    <row r="69" spans="1:30" x14ac:dyDescent="0.2">
      <c r="A69" s="12" t="s">
        <v>137</v>
      </c>
      <c r="B69" s="102" t="s">
        <v>217</v>
      </c>
      <c r="C69" s="149">
        <v>0</v>
      </c>
      <c r="D69" s="93">
        <v>0</v>
      </c>
      <c r="E69" s="93">
        <v>0</v>
      </c>
      <c r="F69" s="259">
        <v>0</v>
      </c>
      <c r="G69" s="275">
        <v>0</v>
      </c>
      <c r="H69" s="275">
        <v>10190.58</v>
      </c>
      <c r="I69" s="342">
        <v>21271.759999999998</v>
      </c>
      <c r="J69" s="93">
        <v>0</v>
      </c>
      <c r="K69" s="93">
        <v>0</v>
      </c>
      <c r="L69" s="93">
        <v>0</v>
      </c>
      <c r="M69" s="93">
        <v>0</v>
      </c>
      <c r="N69" s="93">
        <v>0</v>
      </c>
      <c r="O69" s="93">
        <v>0</v>
      </c>
      <c r="P69" s="93">
        <v>0</v>
      </c>
      <c r="Q69" s="93">
        <v>0</v>
      </c>
      <c r="R69" s="93">
        <v>0</v>
      </c>
      <c r="S69" s="239">
        <v>0</v>
      </c>
      <c r="T69" s="239">
        <v>0</v>
      </c>
      <c r="U69" s="275">
        <v>0</v>
      </c>
      <c r="V69" s="275">
        <v>0</v>
      </c>
      <c r="W69" s="275">
        <v>0</v>
      </c>
      <c r="X69" s="275">
        <v>0</v>
      </c>
      <c r="Y69" s="275">
        <v>10190.58</v>
      </c>
      <c r="Z69" s="275">
        <v>46355</v>
      </c>
      <c r="AA69" s="275">
        <v>53699.69</v>
      </c>
      <c r="AB69" s="275">
        <v>42073.24</v>
      </c>
      <c r="AC69" s="275">
        <v>21271.759999999998</v>
      </c>
      <c r="AD69" s="342">
        <v>54255.85</v>
      </c>
    </row>
    <row r="70" spans="1:30" x14ac:dyDescent="0.2">
      <c r="A70" s="12" t="s">
        <v>138</v>
      </c>
      <c r="B70" s="102" t="s">
        <v>218</v>
      </c>
      <c r="C70" s="149">
        <v>0</v>
      </c>
      <c r="D70" s="93">
        <v>0</v>
      </c>
      <c r="E70" s="93">
        <v>0</v>
      </c>
      <c r="F70" s="259">
        <v>504000</v>
      </c>
      <c r="G70" s="275">
        <v>62800</v>
      </c>
      <c r="H70" s="275">
        <v>82000</v>
      </c>
      <c r="I70" s="342">
        <v>59100</v>
      </c>
      <c r="J70" s="93">
        <v>0</v>
      </c>
      <c r="K70" s="93">
        <v>0</v>
      </c>
      <c r="L70" s="93">
        <v>0</v>
      </c>
      <c r="M70" s="93">
        <v>0</v>
      </c>
      <c r="N70" s="93">
        <v>243328.2</v>
      </c>
      <c r="O70" s="93">
        <v>759731.11</v>
      </c>
      <c r="P70" s="93">
        <v>1271221.1100000001</v>
      </c>
      <c r="Q70" s="93">
        <v>504000</v>
      </c>
      <c r="R70" s="93">
        <v>437203</v>
      </c>
      <c r="S70" s="239">
        <v>1142500</v>
      </c>
      <c r="T70" s="239">
        <v>1752500</v>
      </c>
      <c r="U70" s="275">
        <v>62800</v>
      </c>
      <c r="V70" s="275">
        <v>569884</v>
      </c>
      <c r="W70" s="275">
        <v>808000</v>
      </c>
      <c r="X70" s="275">
        <v>1180337</v>
      </c>
      <c r="Y70" s="275">
        <v>82000</v>
      </c>
      <c r="Z70" s="275">
        <v>204779</v>
      </c>
      <c r="AA70" s="275">
        <v>401000</v>
      </c>
      <c r="AB70" s="275">
        <v>580000</v>
      </c>
      <c r="AC70" s="275">
        <v>59100</v>
      </c>
      <c r="AD70" s="342">
        <v>322989.33</v>
      </c>
    </row>
    <row r="71" spans="1:30" x14ac:dyDescent="0.2">
      <c r="A71" s="12" t="s">
        <v>139</v>
      </c>
      <c r="B71" s="102" t="s">
        <v>216</v>
      </c>
      <c r="C71" s="149">
        <v>0</v>
      </c>
      <c r="D71" s="93">
        <v>0</v>
      </c>
      <c r="E71" s="93">
        <v>0</v>
      </c>
      <c r="F71" s="259">
        <v>0</v>
      </c>
      <c r="G71" s="275">
        <v>0</v>
      </c>
      <c r="H71" s="275">
        <v>0</v>
      </c>
      <c r="I71" s="342">
        <v>0</v>
      </c>
      <c r="J71" s="93">
        <v>0</v>
      </c>
      <c r="K71" s="93">
        <v>0</v>
      </c>
      <c r="L71" s="93">
        <v>0</v>
      </c>
      <c r="M71" s="93">
        <v>0</v>
      </c>
      <c r="N71" s="93">
        <v>243328.2</v>
      </c>
      <c r="O71" s="93">
        <v>0</v>
      </c>
      <c r="P71" s="93">
        <v>0</v>
      </c>
      <c r="Q71" s="93">
        <v>0</v>
      </c>
      <c r="R71" s="93">
        <v>0</v>
      </c>
      <c r="S71" s="239">
        <v>0</v>
      </c>
      <c r="T71" s="239">
        <v>0</v>
      </c>
      <c r="U71" s="275">
        <v>0</v>
      </c>
      <c r="V71" s="275">
        <v>550000</v>
      </c>
      <c r="W71" s="275">
        <v>0</v>
      </c>
      <c r="X71" s="275">
        <v>0</v>
      </c>
      <c r="Y71" s="275">
        <v>0</v>
      </c>
      <c r="Z71" s="275">
        <v>190000</v>
      </c>
      <c r="AA71" s="275">
        <v>0</v>
      </c>
      <c r="AB71" s="275">
        <v>0</v>
      </c>
      <c r="AC71" s="275">
        <v>0</v>
      </c>
      <c r="AD71" s="342">
        <v>295000</v>
      </c>
    </row>
    <row r="72" spans="1:30" x14ac:dyDescent="0.2">
      <c r="A72" s="12" t="s">
        <v>140</v>
      </c>
      <c r="B72" s="102" t="s">
        <v>217</v>
      </c>
      <c r="C72" s="149">
        <v>0</v>
      </c>
      <c r="D72" s="93">
        <v>0</v>
      </c>
      <c r="E72" s="93">
        <v>0</v>
      </c>
      <c r="F72" s="259">
        <v>504000</v>
      </c>
      <c r="G72" s="275">
        <v>62800</v>
      </c>
      <c r="H72" s="275">
        <v>82000</v>
      </c>
      <c r="I72" s="342">
        <v>59100</v>
      </c>
      <c r="J72" s="93">
        <v>0</v>
      </c>
      <c r="K72" s="93">
        <v>0</v>
      </c>
      <c r="L72" s="93">
        <v>0</v>
      </c>
      <c r="M72" s="93">
        <v>0</v>
      </c>
      <c r="N72" s="93">
        <v>0</v>
      </c>
      <c r="O72" s="93">
        <v>759731.11</v>
      </c>
      <c r="P72" s="93">
        <v>1271221.1100000001</v>
      </c>
      <c r="Q72" s="93">
        <v>504000</v>
      </c>
      <c r="R72" s="93">
        <v>437203</v>
      </c>
      <c r="S72" s="239">
        <v>1142500</v>
      </c>
      <c r="T72" s="239">
        <v>1752500</v>
      </c>
      <c r="U72" s="275">
        <v>62800</v>
      </c>
      <c r="V72" s="275">
        <v>19884</v>
      </c>
      <c r="W72" s="275">
        <v>808000</v>
      </c>
      <c r="X72" s="275">
        <v>1180337</v>
      </c>
      <c r="Y72" s="275">
        <v>82000</v>
      </c>
      <c r="Z72" s="275">
        <v>14779</v>
      </c>
      <c r="AA72" s="275">
        <v>401000</v>
      </c>
      <c r="AB72" s="275">
        <v>580000</v>
      </c>
      <c r="AC72" s="275">
        <v>59100</v>
      </c>
      <c r="AD72" s="342">
        <v>27989.33</v>
      </c>
    </row>
    <row r="73" spans="1:30" s="14" customFormat="1" x14ac:dyDescent="0.2">
      <c r="A73" s="9" t="s">
        <v>141</v>
      </c>
      <c r="B73" s="108" t="s">
        <v>219</v>
      </c>
      <c r="C73" s="137">
        <v>0</v>
      </c>
      <c r="D73" s="95">
        <v>0</v>
      </c>
      <c r="E73" s="95">
        <v>421801.21</v>
      </c>
      <c r="F73" s="265">
        <v>228176.13</v>
      </c>
      <c r="G73" s="279">
        <v>64823</v>
      </c>
      <c r="H73" s="279">
        <v>461838.66</v>
      </c>
      <c r="I73" s="348">
        <v>723593.83</v>
      </c>
      <c r="J73" s="95">
        <v>0</v>
      </c>
      <c r="K73" s="95">
        <v>295083.52000000002</v>
      </c>
      <c r="L73" s="95">
        <v>421801.21</v>
      </c>
      <c r="M73" s="95">
        <v>421801.21</v>
      </c>
      <c r="N73" s="95">
        <v>345188.84</v>
      </c>
      <c r="O73" s="95">
        <v>306623.8</v>
      </c>
      <c r="P73" s="95">
        <v>267713.53000000003</v>
      </c>
      <c r="Q73" s="95">
        <v>228176.13</v>
      </c>
      <c r="R73" s="95">
        <v>188136.05</v>
      </c>
      <c r="S73" s="243">
        <v>147495</v>
      </c>
      <c r="T73" s="243">
        <v>106352.38</v>
      </c>
      <c r="U73" s="279">
        <v>64823</v>
      </c>
      <c r="V73" s="279">
        <v>25465</v>
      </c>
      <c r="W73" s="279">
        <v>4668.01</v>
      </c>
      <c r="X73" s="279">
        <v>519851.76</v>
      </c>
      <c r="Y73" s="279">
        <v>461838.66</v>
      </c>
      <c r="Z73" s="279">
        <v>401715</v>
      </c>
      <c r="AA73" s="279">
        <v>627693.68000000005</v>
      </c>
      <c r="AB73" s="279">
        <v>830588.57</v>
      </c>
      <c r="AC73" s="279">
        <v>723593.83</v>
      </c>
      <c r="AD73" s="348">
        <v>613493.65</v>
      </c>
    </row>
    <row r="74" spans="1:30" x14ac:dyDescent="0.2">
      <c r="A74" s="12" t="s">
        <v>142</v>
      </c>
      <c r="B74" s="102" t="s">
        <v>220</v>
      </c>
      <c r="C74" s="149">
        <v>0</v>
      </c>
      <c r="D74" s="93">
        <v>0</v>
      </c>
      <c r="E74" s="93">
        <v>0</v>
      </c>
      <c r="F74" s="259">
        <v>0</v>
      </c>
      <c r="G74" s="275">
        <v>0</v>
      </c>
      <c r="H74" s="275">
        <v>0</v>
      </c>
      <c r="I74" s="342">
        <v>0</v>
      </c>
      <c r="J74" s="93">
        <v>0</v>
      </c>
      <c r="K74" s="93">
        <v>0</v>
      </c>
      <c r="L74" s="93">
        <v>0</v>
      </c>
      <c r="M74" s="93">
        <v>0</v>
      </c>
      <c r="N74" s="93">
        <v>0</v>
      </c>
      <c r="O74" s="93">
        <v>0</v>
      </c>
      <c r="P74" s="93">
        <v>0</v>
      </c>
      <c r="Q74" s="93">
        <v>0</v>
      </c>
      <c r="R74" s="93">
        <v>0</v>
      </c>
      <c r="S74" s="239">
        <v>0</v>
      </c>
      <c r="T74" s="239">
        <v>0</v>
      </c>
      <c r="U74" s="275">
        <v>0</v>
      </c>
      <c r="V74" s="275">
        <v>0</v>
      </c>
      <c r="W74" s="275">
        <v>0</v>
      </c>
      <c r="X74" s="275">
        <v>0</v>
      </c>
      <c r="Y74" s="275">
        <v>0</v>
      </c>
      <c r="Z74" s="275">
        <v>0</v>
      </c>
      <c r="AA74" s="275">
        <v>0</v>
      </c>
      <c r="AB74" s="275">
        <v>0</v>
      </c>
      <c r="AC74" s="275">
        <v>0</v>
      </c>
      <c r="AD74" s="342">
        <v>0</v>
      </c>
    </row>
    <row r="75" spans="1:30" ht="20.399999999999999" x14ac:dyDescent="0.2">
      <c r="A75" s="12" t="s">
        <v>143</v>
      </c>
      <c r="B75" s="102" t="s">
        <v>221</v>
      </c>
      <c r="C75" s="149">
        <v>0</v>
      </c>
      <c r="D75" s="93">
        <v>0</v>
      </c>
      <c r="E75" s="93">
        <v>0</v>
      </c>
      <c r="F75" s="259">
        <v>0</v>
      </c>
      <c r="G75" s="275">
        <v>0</v>
      </c>
      <c r="H75" s="275">
        <v>0</v>
      </c>
      <c r="I75" s="342">
        <v>0</v>
      </c>
      <c r="J75" s="93">
        <v>0</v>
      </c>
      <c r="K75" s="93">
        <v>0</v>
      </c>
      <c r="L75" s="93">
        <v>0</v>
      </c>
      <c r="M75" s="93">
        <v>0</v>
      </c>
      <c r="N75" s="93">
        <v>0</v>
      </c>
      <c r="O75" s="93">
        <v>0</v>
      </c>
      <c r="P75" s="93">
        <v>0</v>
      </c>
      <c r="Q75" s="93">
        <v>0</v>
      </c>
      <c r="R75" s="93">
        <v>0</v>
      </c>
      <c r="S75" s="239">
        <v>0</v>
      </c>
      <c r="T75" s="239">
        <v>0</v>
      </c>
      <c r="U75" s="275">
        <v>0</v>
      </c>
      <c r="V75" s="275">
        <v>0</v>
      </c>
      <c r="W75" s="275">
        <v>0</v>
      </c>
      <c r="X75" s="275">
        <v>0</v>
      </c>
      <c r="Y75" s="275">
        <v>0</v>
      </c>
      <c r="Z75" s="275">
        <v>0</v>
      </c>
      <c r="AA75" s="275">
        <v>0</v>
      </c>
      <c r="AB75" s="275">
        <v>0</v>
      </c>
      <c r="AC75" s="275">
        <v>0</v>
      </c>
      <c r="AD75" s="342">
        <v>0</v>
      </c>
    </row>
    <row r="76" spans="1:30" x14ac:dyDescent="0.2">
      <c r="A76" s="12" t="s">
        <v>144</v>
      </c>
      <c r="B76" s="102" t="s">
        <v>222</v>
      </c>
      <c r="C76" s="149">
        <v>0</v>
      </c>
      <c r="D76" s="93">
        <v>0</v>
      </c>
      <c r="E76" s="93">
        <v>421801.21</v>
      </c>
      <c r="F76" s="259">
        <v>228176.13</v>
      </c>
      <c r="G76" s="275">
        <v>64823</v>
      </c>
      <c r="H76" s="275">
        <v>461838.66</v>
      </c>
      <c r="I76" s="342">
        <v>723593.83</v>
      </c>
      <c r="J76" s="93">
        <v>0</v>
      </c>
      <c r="K76" s="93">
        <v>295083.52000000002</v>
      </c>
      <c r="L76" s="93">
        <v>421801.21</v>
      </c>
      <c r="M76" s="93">
        <v>421801.21</v>
      </c>
      <c r="N76" s="93">
        <v>345188.84</v>
      </c>
      <c r="O76" s="93">
        <v>306623.8</v>
      </c>
      <c r="P76" s="93">
        <v>267713.53000000003</v>
      </c>
      <c r="Q76" s="93">
        <v>228176.13</v>
      </c>
      <c r="R76" s="93">
        <v>188136.05</v>
      </c>
      <c r="S76" s="239">
        <v>147495</v>
      </c>
      <c r="T76" s="239">
        <v>106352.38</v>
      </c>
      <c r="U76" s="275">
        <v>64823</v>
      </c>
      <c r="V76" s="275">
        <v>25465</v>
      </c>
      <c r="W76" s="275">
        <v>4668.01</v>
      </c>
      <c r="X76" s="275">
        <v>519851.76</v>
      </c>
      <c r="Y76" s="275">
        <v>461838.66</v>
      </c>
      <c r="Z76" s="275">
        <v>401715</v>
      </c>
      <c r="AA76" s="275">
        <v>627693.68000000005</v>
      </c>
      <c r="AB76" s="275">
        <v>830588.57</v>
      </c>
      <c r="AC76" s="275">
        <v>723593.83</v>
      </c>
      <c r="AD76" s="342">
        <v>613493.65</v>
      </c>
    </row>
    <row r="77" spans="1:30" x14ac:dyDescent="0.2">
      <c r="A77" s="12" t="s">
        <v>145</v>
      </c>
      <c r="B77" s="102" t="s">
        <v>223</v>
      </c>
      <c r="C77" s="149">
        <v>0</v>
      </c>
      <c r="D77" s="93">
        <v>0</v>
      </c>
      <c r="E77" s="93">
        <v>0</v>
      </c>
      <c r="F77" s="259">
        <v>0</v>
      </c>
      <c r="G77" s="275">
        <v>0</v>
      </c>
      <c r="H77" s="275">
        <v>0</v>
      </c>
      <c r="I77" s="342">
        <v>0</v>
      </c>
      <c r="J77" s="93">
        <v>0</v>
      </c>
      <c r="K77" s="93">
        <v>0</v>
      </c>
      <c r="L77" s="93">
        <v>0</v>
      </c>
      <c r="M77" s="93">
        <v>0</v>
      </c>
      <c r="N77" s="93">
        <v>0</v>
      </c>
      <c r="O77" s="93">
        <v>0</v>
      </c>
      <c r="P77" s="93">
        <v>0</v>
      </c>
      <c r="Q77" s="93">
        <v>0</v>
      </c>
      <c r="R77" s="93">
        <v>0</v>
      </c>
      <c r="S77" s="239">
        <v>0</v>
      </c>
      <c r="T77" s="239">
        <v>0</v>
      </c>
      <c r="U77" s="275">
        <v>0</v>
      </c>
      <c r="V77" s="275">
        <v>0</v>
      </c>
      <c r="W77" s="275">
        <v>0</v>
      </c>
      <c r="X77" s="275">
        <v>0</v>
      </c>
      <c r="Y77" s="275">
        <v>0</v>
      </c>
      <c r="Z77" s="275">
        <v>0</v>
      </c>
      <c r="AA77" s="275">
        <v>0</v>
      </c>
      <c r="AB77" s="275">
        <v>0</v>
      </c>
      <c r="AC77" s="275">
        <v>0</v>
      </c>
      <c r="AD77" s="342">
        <v>0</v>
      </c>
    </row>
    <row r="78" spans="1:30" x14ac:dyDescent="0.2">
      <c r="A78" s="12" t="s">
        <v>146</v>
      </c>
      <c r="B78" s="102" t="s">
        <v>224</v>
      </c>
      <c r="C78" s="149">
        <v>0</v>
      </c>
      <c r="D78" s="93">
        <v>0</v>
      </c>
      <c r="E78" s="93">
        <v>0</v>
      </c>
      <c r="F78" s="259">
        <v>0</v>
      </c>
      <c r="G78" s="275">
        <v>0</v>
      </c>
      <c r="H78" s="275">
        <v>0</v>
      </c>
      <c r="I78" s="342">
        <v>0</v>
      </c>
      <c r="J78" s="93">
        <v>0</v>
      </c>
      <c r="K78" s="93">
        <v>0</v>
      </c>
      <c r="L78" s="93">
        <v>0</v>
      </c>
      <c r="M78" s="93">
        <v>0</v>
      </c>
      <c r="N78" s="93">
        <v>0</v>
      </c>
      <c r="O78" s="93">
        <v>0</v>
      </c>
      <c r="P78" s="93">
        <v>0</v>
      </c>
      <c r="Q78" s="93">
        <v>0</v>
      </c>
      <c r="R78" s="93">
        <v>0</v>
      </c>
      <c r="S78" s="239">
        <v>0</v>
      </c>
      <c r="T78" s="239">
        <v>0</v>
      </c>
      <c r="U78" s="275">
        <v>0</v>
      </c>
      <c r="V78" s="275">
        <v>0</v>
      </c>
      <c r="W78" s="275">
        <v>0</v>
      </c>
      <c r="X78" s="275">
        <v>0</v>
      </c>
      <c r="Y78" s="275">
        <v>0</v>
      </c>
      <c r="Z78" s="275">
        <v>0</v>
      </c>
      <c r="AA78" s="275">
        <v>0</v>
      </c>
      <c r="AB78" s="275">
        <v>0</v>
      </c>
      <c r="AC78" s="275">
        <v>0</v>
      </c>
      <c r="AD78" s="342">
        <v>0</v>
      </c>
    </row>
    <row r="79" spans="1:30" x14ac:dyDescent="0.2">
      <c r="A79" s="12" t="s">
        <v>147</v>
      </c>
      <c r="B79" s="102" t="s">
        <v>225</v>
      </c>
      <c r="C79" s="149">
        <v>0</v>
      </c>
      <c r="D79" s="93">
        <v>0</v>
      </c>
      <c r="E79" s="93">
        <v>421801.21</v>
      </c>
      <c r="F79" s="259">
        <v>228176.13</v>
      </c>
      <c r="G79" s="275">
        <v>64823</v>
      </c>
      <c r="H79" s="275">
        <v>461838.66</v>
      </c>
      <c r="I79" s="342">
        <v>723593.83</v>
      </c>
      <c r="J79" s="93">
        <v>0</v>
      </c>
      <c r="K79" s="93">
        <v>295083.52000000002</v>
      </c>
      <c r="L79" s="93">
        <v>421801.21</v>
      </c>
      <c r="M79" s="93">
        <v>421801.21</v>
      </c>
      <c r="N79" s="93">
        <v>345188.84</v>
      </c>
      <c r="O79" s="93">
        <v>306623.8</v>
      </c>
      <c r="P79" s="93">
        <v>267713.53000000003</v>
      </c>
      <c r="Q79" s="93">
        <v>228176.13</v>
      </c>
      <c r="R79" s="93">
        <v>188136.05</v>
      </c>
      <c r="S79" s="239">
        <v>147495</v>
      </c>
      <c r="T79" s="239">
        <v>106352.38</v>
      </c>
      <c r="U79" s="275">
        <v>64823</v>
      </c>
      <c r="V79" s="275">
        <v>25465</v>
      </c>
      <c r="W79" s="275">
        <v>4668.01</v>
      </c>
      <c r="X79" s="275">
        <v>519851.76</v>
      </c>
      <c r="Y79" s="275">
        <v>461838.66</v>
      </c>
      <c r="Z79" s="275">
        <v>401715</v>
      </c>
      <c r="AA79" s="275">
        <v>627693.68000000005</v>
      </c>
      <c r="AB79" s="275">
        <v>830588.57</v>
      </c>
      <c r="AC79" s="275">
        <v>723593.83</v>
      </c>
      <c r="AD79" s="342">
        <v>613493.65</v>
      </c>
    </row>
    <row r="80" spans="1:30" x14ac:dyDescent="0.2">
      <c r="A80" s="12" t="s">
        <v>148</v>
      </c>
      <c r="B80" s="102" t="s">
        <v>226</v>
      </c>
      <c r="C80" s="149">
        <v>0</v>
      </c>
      <c r="D80" s="93">
        <v>0</v>
      </c>
      <c r="E80" s="93">
        <v>0</v>
      </c>
      <c r="F80" s="259">
        <v>0</v>
      </c>
      <c r="G80" s="275">
        <v>0</v>
      </c>
      <c r="H80" s="275">
        <v>0</v>
      </c>
      <c r="I80" s="342">
        <v>0</v>
      </c>
      <c r="J80" s="93">
        <v>0</v>
      </c>
      <c r="K80" s="93">
        <v>0</v>
      </c>
      <c r="L80" s="93">
        <v>0</v>
      </c>
      <c r="M80" s="93">
        <v>0</v>
      </c>
      <c r="N80" s="93">
        <v>0</v>
      </c>
      <c r="O80" s="93">
        <v>0</v>
      </c>
      <c r="P80" s="93">
        <v>0</v>
      </c>
      <c r="Q80" s="93">
        <v>0</v>
      </c>
      <c r="R80" s="93">
        <v>0</v>
      </c>
      <c r="S80" s="239">
        <v>0</v>
      </c>
      <c r="T80" s="239">
        <v>0</v>
      </c>
      <c r="U80" s="275">
        <v>0</v>
      </c>
      <c r="V80" s="275">
        <v>0</v>
      </c>
      <c r="W80" s="275">
        <v>0</v>
      </c>
      <c r="X80" s="275">
        <v>0</v>
      </c>
      <c r="Y80" s="275">
        <v>0</v>
      </c>
      <c r="Z80" s="275">
        <v>0</v>
      </c>
      <c r="AA80" s="275">
        <v>0</v>
      </c>
      <c r="AB80" s="275">
        <v>0</v>
      </c>
      <c r="AC80" s="275">
        <v>0</v>
      </c>
      <c r="AD80" s="342">
        <v>0</v>
      </c>
    </row>
    <row r="81" spans="1:30" x14ac:dyDescent="0.2">
      <c r="A81" s="12" t="s">
        <v>149</v>
      </c>
      <c r="B81" s="102" t="s">
        <v>227</v>
      </c>
      <c r="C81" s="149">
        <v>0</v>
      </c>
      <c r="D81" s="93">
        <v>0</v>
      </c>
      <c r="E81" s="93">
        <v>0</v>
      </c>
      <c r="F81" s="259">
        <v>0</v>
      </c>
      <c r="G81" s="275">
        <v>0</v>
      </c>
      <c r="H81" s="275">
        <v>0</v>
      </c>
      <c r="I81" s="342">
        <v>0</v>
      </c>
      <c r="J81" s="93">
        <v>0</v>
      </c>
      <c r="K81" s="93">
        <v>0</v>
      </c>
      <c r="L81" s="93">
        <v>0</v>
      </c>
      <c r="M81" s="93">
        <v>0</v>
      </c>
      <c r="N81" s="93">
        <v>0</v>
      </c>
      <c r="O81" s="93">
        <v>0</v>
      </c>
      <c r="P81" s="93">
        <v>0</v>
      </c>
      <c r="Q81" s="93">
        <v>0</v>
      </c>
      <c r="R81" s="93">
        <v>0</v>
      </c>
      <c r="S81" s="239">
        <v>0</v>
      </c>
      <c r="T81" s="239">
        <v>0</v>
      </c>
      <c r="U81" s="275">
        <v>0</v>
      </c>
      <c r="V81" s="275">
        <v>0</v>
      </c>
      <c r="W81" s="275">
        <v>0</v>
      </c>
      <c r="X81" s="275">
        <v>0</v>
      </c>
      <c r="Y81" s="275">
        <v>0</v>
      </c>
      <c r="Z81" s="275">
        <v>0</v>
      </c>
      <c r="AA81" s="275">
        <v>0</v>
      </c>
      <c r="AB81" s="275">
        <v>0</v>
      </c>
      <c r="AC81" s="275">
        <v>0</v>
      </c>
      <c r="AD81" s="342">
        <v>0</v>
      </c>
    </row>
    <row r="82" spans="1:30" s="14" customFormat="1" x14ac:dyDescent="0.2">
      <c r="A82" s="9" t="s">
        <v>150</v>
      </c>
      <c r="B82" s="108" t="s">
        <v>228</v>
      </c>
      <c r="C82" s="137">
        <v>140921.78</v>
      </c>
      <c r="D82" s="95">
        <v>471680.83</v>
      </c>
      <c r="E82" s="95">
        <v>1832360.95</v>
      </c>
      <c r="F82" s="265">
        <v>2499895</v>
      </c>
      <c r="G82" s="279">
        <v>3417985</v>
      </c>
      <c r="H82" s="279">
        <v>3777045.76</v>
      </c>
      <c r="I82" s="348">
        <v>3694204.8</v>
      </c>
      <c r="J82" s="95">
        <v>393229.35</v>
      </c>
      <c r="K82" s="95">
        <v>2055915.09</v>
      </c>
      <c r="L82" s="95">
        <v>2010840.85</v>
      </c>
      <c r="M82" s="95">
        <v>1660259.72</v>
      </c>
      <c r="N82" s="95">
        <v>2285702.1799999997</v>
      </c>
      <c r="O82" s="95">
        <v>2328893.8199999998</v>
      </c>
      <c r="P82" s="95">
        <v>3384876.01</v>
      </c>
      <c r="Q82" s="95">
        <v>2499895</v>
      </c>
      <c r="R82" s="95">
        <v>3717648.21</v>
      </c>
      <c r="S82" s="243">
        <v>4849470</v>
      </c>
      <c r="T82" s="243">
        <v>6967197.6299999999</v>
      </c>
      <c r="U82" s="279">
        <v>3417985</v>
      </c>
      <c r="V82" s="279">
        <v>5314099</v>
      </c>
      <c r="W82" s="279">
        <v>32372644.57</v>
      </c>
      <c r="X82" s="279">
        <v>5339591.7</v>
      </c>
      <c r="Y82" s="279">
        <v>3777045.76</v>
      </c>
      <c r="Z82" s="279">
        <v>3624696</v>
      </c>
      <c r="AA82" s="279">
        <v>4600229.42</v>
      </c>
      <c r="AB82" s="279">
        <v>4270467.16</v>
      </c>
      <c r="AC82" s="279">
        <v>3694204.8</v>
      </c>
      <c r="AD82" s="348">
        <v>4411202.1000000006</v>
      </c>
    </row>
    <row r="83" spans="1:30" x14ac:dyDescent="0.2">
      <c r="A83" s="12" t="s">
        <v>151</v>
      </c>
      <c r="B83" s="102" t="s">
        <v>229</v>
      </c>
      <c r="C83" s="149">
        <v>0</v>
      </c>
      <c r="D83" s="93">
        <v>0</v>
      </c>
      <c r="E83" s="93">
        <v>0</v>
      </c>
      <c r="F83" s="259">
        <v>0</v>
      </c>
      <c r="G83" s="275">
        <v>0</v>
      </c>
      <c r="H83" s="275">
        <v>0</v>
      </c>
      <c r="I83" s="342">
        <v>0</v>
      </c>
      <c r="J83" s="93">
        <v>0</v>
      </c>
      <c r="K83" s="93">
        <v>0</v>
      </c>
      <c r="L83" s="93">
        <v>0</v>
      </c>
      <c r="M83" s="93">
        <v>0</v>
      </c>
      <c r="N83" s="93">
        <v>0</v>
      </c>
      <c r="O83" s="93">
        <v>0</v>
      </c>
      <c r="P83" s="93">
        <v>0</v>
      </c>
      <c r="Q83" s="93">
        <v>0</v>
      </c>
      <c r="R83" s="93">
        <v>0</v>
      </c>
      <c r="S83" s="239">
        <v>0</v>
      </c>
      <c r="T83" s="239">
        <v>0</v>
      </c>
      <c r="U83" s="275">
        <v>0</v>
      </c>
      <c r="V83" s="275">
        <v>0</v>
      </c>
      <c r="W83" s="275">
        <v>0</v>
      </c>
      <c r="X83" s="275">
        <v>0</v>
      </c>
      <c r="Y83" s="275">
        <v>0</v>
      </c>
      <c r="Z83" s="275">
        <v>0</v>
      </c>
      <c r="AA83" s="275">
        <v>0</v>
      </c>
      <c r="AB83" s="275">
        <v>0</v>
      </c>
      <c r="AC83" s="275">
        <v>0</v>
      </c>
      <c r="AD83" s="342">
        <v>0</v>
      </c>
    </row>
    <row r="84" spans="1:30" ht="20.399999999999999" x14ac:dyDescent="0.2">
      <c r="A84" s="12" t="s">
        <v>152</v>
      </c>
      <c r="B84" s="102" t="s">
        <v>245</v>
      </c>
      <c r="C84" s="149">
        <v>0</v>
      </c>
      <c r="D84" s="93">
        <v>0</v>
      </c>
      <c r="E84" s="93">
        <v>0</v>
      </c>
      <c r="F84" s="259">
        <v>0</v>
      </c>
      <c r="G84" s="275">
        <v>0</v>
      </c>
      <c r="H84" s="275">
        <v>0</v>
      </c>
      <c r="I84" s="342">
        <v>0</v>
      </c>
      <c r="J84" s="93">
        <v>0</v>
      </c>
      <c r="K84" s="93">
        <v>0</v>
      </c>
      <c r="L84" s="93">
        <v>0</v>
      </c>
      <c r="M84" s="93">
        <v>0</v>
      </c>
      <c r="N84" s="93">
        <v>0</v>
      </c>
      <c r="O84" s="93">
        <v>0</v>
      </c>
      <c r="P84" s="93">
        <v>0</v>
      </c>
      <c r="Q84" s="93">
        <v>0</v>
      </c>
      <c r="R84" s="93">
        <v>0</v>
      </c>
      <c r="S84" s="239">
        <v>0</v>
      </c>
      <c r="T84" s="239">
        <v>0</v>
      </c>
      <c r="U84" s="275">
        <v>0</v>
      </c>
      <c r="V84" s="275">
        <v>0</v>
      </c>
      <c r="W84" s="275">
        <v>0</v>
      </c>
      <c r="X84" s="275">
        <v>0</v>
      </c>
      <c r="Y84" s="275">
        <v>0</v>
      </c>
      <c r="Z84" s="275">
        <v>0</v>
      </c>
      <c r="AA84" s="275">
        <v>0</v>
      </c>
      <c r="AB84" s="275">
        <v>0</v>
      </c>
      <c r="AC84" s="275">
        <v>0</v>
      </c>
      <c r="AD84" s="342">
        <v>0</v>
      </c>
    </row>
    <row r="85" spans="1:30" x14ac:dyDescent="0.2">
      <c r="A85" s="12" t="s">
        <v>153</v>
      </c>
      <c r="B85" s="102" t="s">
        <v>230</v>
      </c>
      <c r="C85" s="149">
        <v>140921.78</v>
      </c>
      <c r="D85" s="93">
        <v>471680.83</v>
      </c>
      <c r="E85" s="93">
        <v>1832360.95</v>
      </c>
      <c r="F85" s="259">
        <v>2499895</v>
      </c>
      <c r="G85" s="275">
        <v>3417985</v>
      </c>
      <c r="H85" s="275">
        <v>3777045.76</v>
      </c>
      <c r="I85" s="342">
        <v>3694204.8</v>
      </c>
      <c r="J85" s="93">
        <v>393229.35</v>
      </c>
      <c r="K85" s="93">
        <v>2055915.09</v>
      </c>
      <c r="L85" s="93">
        <v>2010840.85</v>
      </c>
      <c r="M85" s="93">
        <v>1660259.72</v>
      </c>
      <c r="N85" s="93">
        <v>2285702.1799999997</v>
      </c>
      <c r="O85" s="93">
        <v>2328893.8199999998</v>
      </c>
      <c r="P85" s="93">
        <v>3384876.01</v>
      </c>
      <c r="Q85" s="93">
        <v>2499895</v>
      </c>
      <c r="R85" s="93">
        <v>3717648.21</v>
      </c>
      <c r="S85" s="239">
        <v>4849470</v>
      </c>
      <c r="T85" s="239">
        <v>6967197.6299999999</v>
      </c>
      <c r="U85" s="275">
        <v>3417985</v>
      </c>
      <c r="V85" s="275">
        <v>5314099</v>
      </c>
      <c r="W85" s="275">
        <v>32372644.57</v>
      </c>
      <c r="X85" s="275">
        <v>5339591.7</v>
      </c>
      <c r="Y85" s="275">
        <v>3777045.76</v>
      </c>
      <c r="Z85" s="275">
        <v>3624696</v>
      </c>
      <c r="AA85" s="275">
        <v>4600229.42</v>
      </c>
      <c r="AB85" s="275">
        <v>4270467.16</v>
      </c>
      <c r="AC85" s="275">
        <v>3694204.8</v>
      </c>
      <c r="AD85" s="342">
        <v>4411202.1000000006</v>
      </c>
    </row>
    <row r="86" spans="1:30" x14ac:dyDescent="0.2">
      <c r="A86" s="13" t="s">
        <v>145</v>
      </c>
      <c r="B86" s="100" t="s">
        <v>223</v>
      </c>
      <c r="C86" s="149">
        <v>0</v>
      </c>
      <c r="D86" s="164">
        <v>0</v>
      </c>
      <c r="E86" s="93">
        <v>0</v>
      </c>
      <c r="F86" s="259">
        <v>0</v>
      </c>
      <c r="G86" s="275">
        <v>0</v>
      </c>
      <c r="H86" s="275">
        <v>0</v>
      </c>
      <c r="I86" s="342">
        <v>0</v>
      </c>
      <c r="J86" s="93">
        <v>0</v>
      </c>
      <c r="K86" s="93">
        <v>0</v>
      </c>
      <c r="L86" s="93">
        <v>0</v>
      </c>
      <c r="M86" s="93">
        <v>0</v>
      </c>
      <c r="N86" s="93">
        <v>0</v>
      </c>
      <c r="O86" s="93">
        <v>0</v>
      </c>
      <c r="P86" s="93">
        <v>0</v>
      </c>
      <c r="Q86" s="93">
        <v>0</v>
      </c>
      <c r="R86" s="93">
        <v>0</v>
      </c>
      <c r="S86" s="239">
        <v>0</v>
      </c>
      <c r="T86" s="239">
        <v>0</v>
      </c>
      <c r="U86" s="275">
        <v>0</v>
      </c>
      <c r="V86" s="275">
        <v>0</v>
      </c>
      <c r="W86" s="275">
        <v>0</v>
      </c>
      <c r="X86" s="275">
        <v>0</v>
      </c>
      <c r="Y86" s="275">
        <v>0</v>
      </c>
      <c r="Z86" s="275">
        <v>0</v>
      </c>
      <c r="AA86" s="275">
        <v>0</v>
      </c>
      <c r="AB86" s="275">
        <v>0</v>
      </c>
      <c r="AC86" s="275">
        <v>0</v>
      </c>
      <c r="AD86" s="342">
        <v>0</v>
      </c>
    </row>
    <row r="87" spans="1:30" x14ac:dyDescent="0.2">
      <c r="A87" s="13" t="s">
        <v>154</v>
      </c>
      <c r="B87" s="100" t="s">
        <v>231</v>
      </c>
      <c r="C87" s="149">
        <v>0</v>
      </c>
      <c r="D87" s="164">
        <v>0</v>
      </c>
      <c r="E87" s="93">
        <v>0</v>
      </c>
      <c r="F87" s="259">
        <v>0</v>
      </c>
      <c r="G87" s="275">
        <v>0</v>
      </c>
      <c r="H87" s="275">
        <v>0</v>
      </c>
      <c r="I87" s="342">
        <v>0</v>
      </c>
      <c r="J87" s="93">
        <v>0</v>
      </c>
      <c r="K87" s="93">
        <v>0</v>
      </c>
      <c r="L87" s="93">
        <v>0</v>
      </c>
      <c r="M87" s="93">
        <v>0</v>
      </c>
      <c r="N87" s="93">
        <v>0</v>
      </c>
      <c r="O87" s="93">
        <v>0</v>
      </c>
      <c r="P87" s="93">
        <v>0</v>
      </c>
      <c r="Q87" s="93">
        <v>0</v>
      </c>
      <c r="R87" s="93">
        <v>0</v>
      </c>
      <c r="S87" s="239">
        <v>0</v>
      </c>
      <c r="T87" s="239">
        <v>0</v>
      </c>
      <c r="U87" s="275">
        <v>0</v>
      </c>
      <c r="V87" s="275">
        <v>0</v>
      </c>
      <c r="W87" s="275">
        <v>0</v>
      </c>
      <c r="X87" s="275">
        <v>0</v>
      </c>
      <c r="Y87" s="275">
        <v>0</v>
      </c>
      <c r="Z87" s="275">
        <v>0</v>
      </c>
      <c r="AA87" s="275">
        <v>0</v>
      </c>
      <c r="AB87" s="275">
        <v>0</v>
      </c>
      <c r="AC87" s="275">
        <v>0</v>
      </c>
      <c r="AD87" s="342">
        <v>0</v>
      </c>
    </row>
    <row r="88" spans="1:30" x14ac:dyDescent="0.2">
      <c r="A88" s="13" t="s">
        <v>147</v>
      </c>
      <c r="B88" s="100" t="s">
        <v>225</v>
      </c>
      <c r="C88" s="149">
        <v>0</v>
      </c>
      <c r="D88" s="164">
        <v>0</v>
      </c>
      <c r="E88" s="93">
        <v>110782.52</v>
      </c>
      <c r="F88" s="259">
        <v>155670.63</v>
      </c>
      <c r="G88" s="275">
        <v>162324</v>
      </c>
      <c r="H88" s="275">
        <v>258539.89</v>
      </c>
      <c r="I88" s="342">
        <v>417609.05</v>
      </c>
      <c r="J88" s="93">
        <v>0</v>
      </c>
      <c r="K88" s="93">
        <v>97766.45</v>
      </c>
      <c r="L88" s="93">
        <v>146992.51999999999</v>
      </c>
      <c r="M88" s="93">
        <v>110849.24</v>
      </c>
      <c r="N88" s="93">
        <v>150857.29999999999</v>
      </c>
      <c r="O88" s="93">
        <v>152421.07999999999</v>
      </c>
      <c r="P88" s="93">
        <v>153965.78</v>
      </c>
      <c r="Q88" s="93">
        <v>155670.63</v>
      </c>
      <c r="R88" s="93">
        <v>199314.61</v>
      </c>
      <c r="S88" s="239">
        <v>509918</v>
      </c>
      <c r="T88" s="239">
        <v>503270.24</v>
      </c>
      <c r="U88" s="275">
        <v>162324</v>
      </c>
      <c r="V88" s="275">
        <v>161456</v>
      </c>
      <c r="W88" s="275">
        <v>141686.79</v>
      </c>
      <c r="X88" s="275">
        <v>266073.59000000003</v>
      </c>
      <c r="Y88" s="275">
        <v>258539.89</v>
      </c>
      <c r="Z88" s="275">
        <v>250332</v>
      </c>
      <c r="AA88" s="275">
        <v>325662.52</v>
      </c>
      <c r="AB88" s="275">
        <v>406831.42</v>
      </c>
      <c r="AC88" s="275">
        <v>417609.05</v>
      </c>
      <c r="AD88" s="342">
        <v>426628.05</v>
      </c>
    </row>
    <row r="89" spans="1:30" x14ac:dyDescent="0.2">
      <c r="A89" s="13" t="s">
        <v>155</v>
      </c>
      <c r="B89" s="100" t="s">
        <v>232</v>
      </c>
      <c r="C89" s="149">
        <v>137126.29999999999</v>
      </c>
      <c r="D89" s="93">
        <v>268870.61</v>
      </c>
      <c r="E89" s="93">
        <v>332353.86</v>
      </c>
      <c r="F89" s="259">
        <v>531338.37</v>
      </c>
      <c r="G89" s="275">
        <v>897649</v>
      </c>
      <c r="H89" s="275">
        <v>1264303.51</v>
      </c>
      <c r="I89" s="342">
        <v>1593565.48</v>
      </c>
      <c r="J89" s="93">
        <v>172186.35</v>
      </c>
      <c r="K89" s="93">
        <v>382715.81</v>
      </c>
      <c r="L89" s="93">
        <v>456944.38</v>
      </c>
      <c r="M89" s="93">
        <v>125196.06</v>
      </c>
      <c r="N89" s="93">
        <v>567508.89</v>
      </c>
      <c r="O89" s="93">
        <v>685082.33</v>
      </c>
      <c r="P89" s="93">
        <v>661709.18999999994</v>
      </c>
      <c r="Q89" s="93">
        <v>531338.37</v>
      </c>
      <c r="R89" s="93">
        <v>1626114.18</v>
      </c>
      <c r="S89" s="239">
        <v>1017865</v>
      </c>
      <c r="T89" s="239">
        <v>874447.92</v>
      </c>
      <c r="U89" s="275">
        <v>897649</v>
      </c>
      <c r="V89" s="275">
        <v>1058370</v>
      </c>
      <c r="W89" s="275">
        <v>1289912.95</v>
      </c>
      <c r="X89" s="275">
        <v>1313727.6300000001</v>
      </c>
      <c r="Y89" s="275">
        <v>1264303.51</v>
      </c>
      <c r="Z89" s="275">
        <v>1433842</v>
      </c>
      <c r="AA89" s="275">
        <v>1379560.41</v>
      </c>
      <c r="AB89" s="275">
        <v>1405620.35</v>
      </c>
      <c r="AC89" s="275">
        <v>1593565.48</v>
      </c>
      <c r="AD89" s="342">
        <v>1637672.1900000002</v>
      </c>
    </row>
    <row r="90" spans="1:30" x14ac:dyDescent="0.2">
      <c r="A90" s="10" t="s">
        <v>156</v>
      </c>
      <c r="B90" s="103" t="s">
        <v>233</v>
      </c>
      <c r="C90" s="149">
        <v>137126.29999999999</v>
      </c>
      <c r="D90" s="93">
        <v>268870.61</v>
      </c>
      <c r="E90" s="93">
        <v>332353.86</v>
      </c>
      <c r="F90" s="259">
        <v>531338.37</v>
      </c>
      <c r="G90" s="275">
        <v>897649</v>
      </c>
      <c r="H90" s="275">
        <v>1264303.51</v>
      </c>
      <c r="I90" s="342">
        <v>1593565.48</v>
      </c>
      <c r="J90" s="93">
        <v>172186.35</v>
      </c>
      <c r="K90" s="93">
        <v>382715.81</v>
      </c>
      <c r="L90" s="93">
        <v>456944.38</v>
      </c>
      <c r="M90" s="93">
        <v>125196.06</v>
      </c>
      <c r="N90" s="93">
        <v>567508.89</v>
      </c>
      <c r="O90" s="93">
        <v>685082.33</v>
      </c>
      <c r="P90" s="93">
        <v>661709.18999999994</v>
      </c>
      <c r="Q90" s="93">
        <v>531338.37</v>
      </c>
      <c r="R90" s="93">
        <v>1626114.18</v>
      </c>
      <c r="S90" s="239">
        <v>1017865</v>
      </c>
      <c r="T90" s="239">
        <v>874447.92</v>
      </c>
      <c r="U90" s="275">
        <v>897649</v>
      </c>
      <c r="V90" s="275">
        <v>1058370</v>
      </c>
      <c r="W90" s="275">
        <v>1289912.95</v>
      </c>
      <c r="X90" s="275">
        <v>1313727.6300000001</v>
      </c>
      <c r="Y90" s="275">
        <v>1264303.51</v>
      </c>
      <c r="Z90" s="275">
        <v>1433842</v>
      </c>
      <c r="AA90" s="275">
        <v>1379560.41</v>
      </c>
      <c r="AB90" s="275">
        <v>1405620.35</v>
      </c>
      <c r="AC90" s="275">
        <v>1593565.48</v>
      </c>
      <c r="AD90" s="342">
        <v>1637672.1900000002</v>
      </c>
    </row>
    <row r="91" spans="1:30" x14ac:dyDescent="0.2">
      <c r="A91" s="10" t="s">
        <v>157</v>
      </c>
      <c r="B91" s="103" t="s">
        <v>234</v>
      </c>
      <c r="C91" s="149">
        <v>0</v>
      </c>
      <c r="D91" s="93">
        <v>0</v>
      </c>
      <c r="E91" s="93">
        <v>0</v>
      </c>
      <c r="F91" s="259">
        <v>0</v>
      </c>
      <c r="G91" s="275">
        <v>0</v>
      </c>
      <c r="H91" s="275">
        <v>0</v>
      </c>
      <c r="I91" s="342">
        <v>0</v>
      </c>
      <c r="J91" s="93">
        <v>0</v>
      </c>
      <c r="K91" s="93">
        <v>0</v>
      </c>
      <c r="L91" s="93">
        <v>0</v>
      </c>
      <c r="M91" s="93">
        <v>0</v>
      </c>
      <c r="N91" s="93">
        <v>0</v>
      </c>
      <c r="O91" s="93">
        <v>0</v>
      </c>
      <c r="P91" s="93">
        <v>0</v>
      </c>
      <c r="Q91" s="93">
        <v>0</v>
      </c>
      <c r="R91" s="93">
        <v>0</v>
      </c>
      <c r="S91" s="239">
        <v>0</v>
      </c>
      <c r="T91" s="239">
        <v>0</v>
      </c>
      <c r="U91" s="275">
        <v>0</v>
      </c>
      <c r="V91" s="275">
        <v>0</v>
      </c>
      <c r="W91" s="275">
        <v>0</v>
      </c>
      <c r="X91" s="275">
        <v>0</v>
      </c>
      <c r="Y91" s="275">
        <v>0</v>
      </c>
      <c r="Z91" s="275">
        <v>0</v>
      </c>
      <c r="AA91" s="275">
        <v>0</v>
      </c>
      <c r="AB91" s="275">
        <v>0</v>
      </c>
      <c r="AC91" s="275">
        <v>0</v>
      </c>
      <c r="AD91" s="342">
        <v>0</v>
      </c>
    </row>
    <row r="92" spans="1:30" x14ac:dyDescent="0.2">
      <c r="A92" s="12" t="s">
        <v>158</v>
      </c>
      <c r="B92" s="102" t="s">
        <v>235</v>
      </c>
      <c r="C92" s="149">
        <v>0</v>
      </c>
      <c r="D92" s="93">
        <v>0</v>
      </c>
      <c r="E92" s="93">
        <v>0</v>
      </c>
      <c r="F92" s="259">
        <v>0</v>
      </c>
      <c r="G92" s="275">
        <v>0</v>
      </c>
      <c r="H92" s="275">
        <v>0</v>
      </c>
      <c r="I92" s="342">
        <v>0</v>
      </c>
      <c r="J92" s="93">
        <v>0</v>
      </c>
      <c r="K92" s="93">
        <v>0</v>
      </c>
      <c r="L92" s="93">
        <v>0</v>
      </c>
      <c r="M92" s="93">
        <v>0</v>
      </c>
      <c r="N92" s="93">
        <v>0</v>
      </c>
      <c r="O92" s="93">
        <v>0</v>
      </c>
      <c r="P92" s="93">
        <v>0</v>
      </c>
      <c r="Q92" s="93">
        <v>0</v>
      </c>
      <c r="R92" s="93">
        <v>0</v>
      </c>
      <c r="S92" s="239">
        <v>0</v>
      </c>
      <c r="T92" s="239">
        <v>0</v>
      </c>
      <c r="U92" s="275">
        <v>0</v>
      </c>
      <c r="V92" s="275">
        <v>0</v>
      </c>
      <c r="W92" s="275">
        <v>0</v>
      </c>
      <c r="X92" s="275">
        <v>0</v>
      </c>
      <c r="Y92" s="275">
        <v>0</v>
      </c>
      <c r="Z92" s="275">
        <v>0</v>
      </c>
      <c r="AA92" s="275">
        <v>0</v>
      </c>
      <c r="AB92" s="275">
        <v>0</v>
      </c>
      <c r="AC92" s="275">
        <v>0</v>
      </c>
      <c r="AD92" s="342">
        <v>0</v>
      </c>
    </row>
    <row r="93" spans="1:30" x14ac:dyDescent="0.2">
      <c r="A93" s="12" t="s">
        <v>159</v>
      </c>
      <c r="B93" s="102" t="s">
        <v>236</v>
      </c>
      <c r="C93" s="149">
        <v>0</v>
      </c>
      <c r="D93" s="93">
        <v>0</v>
      </c>
      <c r="E93" s="93">
        <v>0</v>
      </c>
      <c r="F93" s="259">
        <v>0</v>
      </c>
      <c r="G93" s="275">
        <v>0</v>
      </c>
      <c r="H93" s="275">
        <v>0</v>
      </c>
      <c r="I93" s="342">
        <v>0</v>
      </c>
      <c r="J93" s="93">
        <v>0</v>
      </c>
      <c r="K93" s="93">
        <v>0</v>
      </c>
      <c r="L93" s="93">
        <v>0</v>
      </c>
      <c r="M93" s="93">
        <v>0</v>
      </c>
      <c r="N93" s="93">
        <v>0</v>
      </c>
      <c r="O93" s="93">
        <v>0</v>
      </c>
      <c r="P93" s="93">
        <v>0</v>
      </c>
      <c r="Q93" s="93">
        <v>0</v>
      </c>
      <c r="R93" s="93">
        <v>0</v>
      </c>
      <c r="S93" s="239">
        <v>0</v>
      </c>
      <c r="T93" s="239">
        <v>0</v>
      </c>
      <c r="U93" s="275">
        <v>0</v>
      </c>
      <c r="V93" s="275">
        <v>0</v>
      </c>
      <c r="W93" s="275">
        <v>0</v>
      </c>
      <c r="X93" s="275">
        <v>0</v>
      </c>
      <c r="Y93" s="275">
        <v>0</v>
      </c>
      <c r="Z93" s="275">
        <v>0</v>
      </c>
      <c r="AA93" s="275">
        <v>0</v>
      </c>
      <c r="AB93" s="275">
        <v>0</v>
      </c>
      <c r="AC93" s="275">
        <v>0</v>
      </c>
      <c r="AD93" s="342">
        <v>0</v>
      </c>
    </row>
    <row r="94" spans="1:30" s="130" customFormat="1" ht="20.399999999999999" x14ac:dyDescent="0.3">
      <c r="A94" s="11" t="s">
        <v>256</v>
      </c>
      <c r="B94" s="102" t="s">
        <v>257</v>
      </c>
      <c r="C94" s="149">
        <v>2627</v>
      </c>
      <c r="D94" s="93">
        <v>202810.22</v>
      </c>
      <c r="E94" s="93">
        <v>44087.98</v>
      </c>
      <c r="F94" s="259">
        <v>66406.39</v>
      </c>
      <c r="G94" s="275">
        <v>76470</v>
      </c>
      <c r="H94" s="275">
        <v>968323.29</v>
      </c>
      <c r="I94" s="342">
        <v>505742.08000000002</v>
      </c>
      <c r="J94" s="93">
        <v>221043</v>
      </c>
      <c r="K94" s="93">
        <v>1575432.83</v>
      </c>
      <c r="L94" s="93">
        <v>365314.82</v>
      </c>
      <c r="M94" s="93">
        <v>297480.23</v>
      </c>
      <c r="N94" s="93">
        <v>123040.40000000001</v>
      </c>
      <c r="O94" s="93">
        <v>57997.149999999994</v>
      </c>
      <c r="P94" s="93">
        <v>2483245.46</v>
      </c>
      <c r="Q94" s="93">
        <v>66406.39</v>
      </c>
      <c r="R94" s="93">
        <v>71073.739999999991</v>
      </c>
      <c r="S94" s="239">
        <v>3264283</v>
      </c>
      <c r="T94" s="239">
        <v>5501979.9100000001</v>
      </c>
      <c r="U94" s="275">
        <v>76470</v>
      </c>
      <c r="V94" s="275">
        <v>1786865</v>
      </c>
      <c r="W94" s="275">
        <v>2802885.79</v>
      </c>
      <c r="X94" s="275">
        <v>3583247.93</v>
      </c>
      <c r="Y94" s="275">
        <v>968323.29</v>
      </c>
      <c r="Z94" s="275">
        <v>622717</v>
      </c>
      <c r="AA94" s="275">
        <v>1789010.88</v>
      </c>
      <c r="AB94" s="275">
        <v>2222323.79</v>
      </c>
      <c r="AC94" s="275">
        <v>505742.08000000002</v>
      </c>
      <c r="AD94" s="342">
        <v>1146450.49</v>
      </c>
    </row>
    <row r="95" spans="1:30" x14ac:dyDescent="0.2">
      <c r="A95" s="12" t="s">
        <v>160</v>
      </c>
      <c r="B95" s="102" t="s">
        <v>237</v>
      </c>
      <c r="C95" s="149">
        <v>1168.22</v>
      </c>
      <c r="D95" s="93">
        <v>0</v>
      </c>
      <c r="E95" s="93">
        <v>1343299</v>
      </c>
      <c r="F95" s="259">
        <v>1746480</v>
      </c>
      <c r="G95" s="275">
        <v>2281542</v>
      </c>
      <c r="H95" s="275">
        <v>1285879.07</v>
      </c>
      <c r="I95" s="342">
        <v>1177008.19</v>
      </c>
      <c r="J95" s="93">
        <v>0</v>
      </c>
      <c r="K95" s="93">
        <v>0</v>
      </c>
      <c r="L95" s="93">
        <v>1039751.54</v>
      </c>
      <c r="M95" s="93">
        <v>1124896.6000000001</v>
      </c>
      <c r="N95" s="93">
        <v>1442458</v>
      </c>
      <c r="O95" s="93">
        <v>1431555.67</v>
      </c>
      <c r="P95" s="93">
        <v>84135.97</v>
      </c>
      <c r="Q95" s="93">
        <v>1746480</v>
      </c>
      <c r="R95" s="93">
        <v>1821145.68</v>
      </c>
      <c r="S95" s="239">
        <v>57405</v>
      </c>
      <c r="T95" s="239">
        <v>87499.56</v>
      </c>
      <c r="U95" s="275">
        <v>2281542</v>
      </c>
      <c r="V95" s="275">
        <v>2307408</v>
      </c>
      <c r="W95" s="275">
        <v>163599.04000000001</v>
      </c>
      <c r="X95" s="275">
        <v>176542.55</v>
      </c>
      <c r="Y95" s="275">
        <v>1285879.07</v>
      </c>
      <c r="Z95" s="275">
        <v>1317805</v>
      </c>
      <c r="AA95" s="275">
        <v>1105957.6599999999</v>
      </c>
      <c r="AB95" s="275">
        <v>235691.6</v>
      </c>
      <c r="AC95" s="275">
        <v>1177008.19</v>
      </c>
      <c r="AD95" s="342">
        <v>1200451.3700000001</v>
      </c>
    </row>
    <row r="96" spans="1:30" x14ac:dyDescent="0.2">
      <c r="A96" s="12" t="s">
        <v>161</v>
      </c>
      <c r="B96" s="102" t="s">
        <v>238</v>
      </c>
      <c r="C96" s="149">
        <v>0.26</v>
      </c>
      <c r="D96" s="93">
        <v>0</v>
      </c>
      <c r="E96" s="93">
        <v>1837.59</v>
      </c>
      <c r="F96" s="259">
        <v>0</v>
      </c>
      <c r="G96" s="275">
        <v>0</v>
      </c>
      <c r="H96" s="275">
        <v>0</v>
      </c>
      <c r="I96" s="342">
        <v>280</v>
      </c>
      <c r="J96" s="93">
        <v>0</v>
      </c>
      <c r="K96" s="93">
        <v>0</v>
      </c>
      <c r="L96" s="93">
        <v>1837.59</v>
      </c>
      <c r="M96" s="93">
        <v>1837.59</v>
      </c>
      <c r="N96" s="93">
        <v>1837.59</v>
      </c>
      <c r="O96" s="93">
        <v>1837.59</v>
      </c>
      <c r="P96" s="93">
        <v>1819.61</v>
      </c>
      <c r="Q96" s="93">
        <v>0</v>
      </c>
      <c r="R96" s="93">
        <v>0</v>
      </c>
      <c r="S96" s="239">
        <v>0</v>
      </c>
      <c r="T96" s="239">
        <v>0</v>
      </c>
      <c r="U96" s="275">
        <v>0</v>
      </c>
      <c r="V96" s="275">
        <v>0</v>
      </c>
      <c r="W96" s="275">
        <v>27974560</v>
      </c>
      <c r="X96" s="275">
        <v>0</v>
      </c>
      <c r="Y96" s="275">
        <v>0</v>
      </c>
      <c r="Z96" s="275">
        <v>0</v>
      </c>
      <c r="AA96" s="275">
        <v>37.950000000000003</v>
      </c>
      <c r="AB96" s="275">
        <v>0</v>
      </c>
      <c r="AC96" s="275">
        <v>280</v>
      </c>
      <c r="AD96" s="342">
        <v>0</v>
      </c>
    </row>
    <row r="97" spans="1:30" x14ac:dyDescent="0.2">
      <c r="A97" s="12" t="s">
        <v>162</v>
      </c>
      <c r="B97" s="102" t="s">
        <v>239</v>
      </c>
      <c r="C97" s="149"/>
      <c r="D97" s="93"/>
      <c r="E97" s="93">
        <v>0</v>
      </c>
      <c r="F97" s="259">
        <v>0</v>
      </c>
      <c r="G97" s="275">
        <v>0</v>
      </c>
      <c r="H97" s="275">
        <v>0</v>
      </c>
      <c r="I97" s="342">
        <v>0</v>
      </c>
      <c r="J97" s="93">
        <v>0</v>
      </c>
      <c r="K97" s="93">
        <v>0</v>
      </c>
      <c r="L97" s="93">
        <v>0</v>
      </c>
      <c r="M97" s="93">
        <v>0</v>
      </c>
      <c r="N97" s="93">
        <v>0</v>
      </c>
      <c r="O97" s="93">
        <v>0</v>
      </c>
      <c r="P97" s="93">
        <v>0</v>
      </c>
      <c r="Q97" s="93">
        <v>0</v>
      </c>
      <c r="R97" s="93">
        <v>0</v>
      </c>
      <c r="S97" s="239">
        <v>0</v>
      </c>
      <c r="T97" s="239">
        <v>0</v>
      </c>
      <c r="U97" s="275">
        <v>0</v>
      </c>
      <c r="V97" s="275">
        <v>0</v>
      </c>
      <c r="W97" s="275">
        <v>0</v>
      </c>
      <c r="X97" s="275">
        <v>0</v>
      </c>
      <c r="Y97" s="275">
        <v>0</v>
      </c>
      <c r="Z97" s="275">
        <v>0</v>
      </c>
      <c r="AA97" s="275">
        <v>0</v>
      </c>
      <c r="AB97" s="275">
        <v>0</v>
      </c>
      <c r="AC97" s="275">
        <v>0</v>
      </c>
      <c r="AD97" s="342">
        <v>0</v>
      </c>
    </row>
    <row r="98" spans="1:30" s="14" customFormat="1" x14ac:dyDescent="0.2">
      <c r="A98" s="9" t="s">
        <v>163</v>
      </c>
      <c r="B98" s="108" t="s">
        <v>240</v>
      </c>
      <c r="C98" s="137">
        <v>10000</v>
      </c>
      <c r="D98" s="95">
        <v>42000</v>
      </c>
      <c r="E98" s="95">
        <v>38000</v>
      </c>
      <c r="F98" s="265">
        <v>0</v>
      </c>
      <c r="G98" s="279">
        <v>0</v>
      </c>
      <c r="H98" s="279">
        <v>0</v>
      </c>
      <c r="I98" s="348">
        <v>0</v>
      </c>
      <c r="J98" s="95">
        <v>42000</v>
      </c>
      <c r="K98" s="95">
        <v>47000</v>
      </c>
      <c r="L98" s="95">
        <v>19000</v>
      </c>
      <c r="M98" s="95">
        <v>38000</v>
      </c>
      <c r="N98" s="95">
        <v>38000</v>
      </c>
      <c r="O98" s="95">
        <v>0</v>
      </c>
      <c r="P98" s="95">
        <v>0</v>
      </c>
      <c r="Q98" s="95">
        <v>0</v>
      </c>
      <c r="R98" s="95">
        <v>0</v>
      </c>
      <c r="S98" s="243">
        <v>0</v>
      </c>
      <c r="T98" s="243">
        <v>0</v>
      </c>
      <c r="U98" s="279">
        <v>0</v>
      </c>
      <c r="V98" s="279">
        <v>0</v>
      </c>
      <c r="W98" s="279">
        <v>0</v>
      </c>
      <c r="X98" s="279">
        <v>0</v>
      </c>
      <c r="Y98" s="279">
        <v>0</v>
      </c>
      <c r="Z98" s="279">
        <v>0</v>
      </c>
      <c r="AA98" s="279">
        <v>0</v>
      </c>
      <c r="AB98" s="279">
        <v>0</v>
      </c>
      <c r="AC98" s="279">
        <v>0</v>
      </c>
      <c r="AD98" s="348">
        <v>0</v>
      </c>
    </row>
    <row r="99" spans="1:30" x14ac:dyDescent="0.2">
      <c r="A99" s="12" t="s">
        <v>164</v>
      </c>
      <c r="B99" s="102" t="s">
        <v>241</v>
      </c>
      <c r="C99" s="149"/>
      <c r="D99" s="93"/>
      <c r="E99" s="93">
        <v>0</v>
      </c>
      <c r="F99" s="259">
        <v>0</v>
      </c>
      <c r="G99" s="275">
        <v>0</v>
      </c>
      <c r="H99" s="275">
        <v>0</v>
      </c>
      <c r="I99" s="342">
        <v>0</v>
      </c>
      <c r="J99" s="93">
        <v>0</v>
      </c>
      <c r="K99" s="93">
        <v>0</v>
      </c>
      <c r="L99" s="93">
        <v>0</v>
      </c>
      <c r="M99" s="93">
        <v>0</v>
      </c>
      <c r="N99" s="93">
        <v>0</v>
      </c>
      <c r="O99" s="93">
        <v>0</v>
      </c>
      <c r="P99" s="93">
        <v>0</v>
      </c>
      <c r="Q99" s="93">
        <v>0</v>
      </c>
      <c r="R99" s="93">
        <v>0</v>
      </c>
      <c r="S99" s="239">
        <v>0</v>
      </c>
      <c r="T99" s="239">
        <v>0</v>
      </c>
      <c r="U99" s="275">
        <v>0</v>
      </c>
      <c r="V99" s="275">
        <v>0</v>
      </c>
      <c r="W99" s="275">
        <v>0</v>
      </c>
      <c r="X99" s="275">
        <v>0</v>
      </c>
      <c r="Y99" s="275">
        <v>0</v>
      </c>
      <c r="Z99" s="275">
        <v>0</v>
      </c>
      <c r="AA99" s="275">
        <v>0</v>
      </c>
      <c r="AB99" s="275">
        <v>0</v>
      </c>
      <c r="AC99" s="275">
        <v>0</v>
      </c>
      <c r="AD99" s="342">
        <v>0</v>
      </c>
    </row>
    <row r="100" spans="1:30" x14ac:dyDescent="0.2">
      <c r="A100" s="12" t="s">
        <v>165</v>
      </c>
      <c r="B100" s="102" t="s">
        <v>242</v>
      </c>
      <c r="C100" s="149">
        <v>10000</v>
      </c>
      <c r="D100" s="93">
        <v>42000</v>
      </c>
      <c r="E100" s="93">
        <v>38000</v>
      </c>
      <c r="F100" s="259">
        <v>0</v>
      </c>
      <c r="G100" s="275">
        <v>0</v>
      </c>
      <c r="H100" s="275">
        <v>0</v>
      </c>
      <c r="I100" s="342">
        <v>0</v>
      </c>
      <c r="J100" s="93">
        <v>42000</v>
      </c>
      <c r="K100" s="93">
        <v>47000</v>
      </c>
      <c r="L100" s="93">
        <v>19000</v>
      </c>
      <c r="M100" s="93">
        <v>38000</v>
      </c>
      <c r="N100" s="93">
        <v>38000</v>
      </c>
      <c r="O100" s="93">
        <v>0</v>
      </c>
      <c r="P100" s="93">
        <v>0</v>
      </c>
      <c r="Q100" s="93">
        <v>0</v>
      </c>
      <c r="R100" s="93">
        <v>0</v>
      </c>
      <c r="S100" s="239">
        <v>0</v>
      </c>
      <c r="T100" s="239">
        <v>0</v>
      </c>
      <c r="U100" s="275">
        <v>0</v>
      </c>
      <c r="V100" s="275">
        <v>0</v>
      </c>
      <c r="W100" s="275">
        <v>0</v>
      </c>
      <c r="X100" s="275">
        <v>0</v>
      </c>
      <c r="Y100" s="275">
        <v>0</v>
      </c>
      <c r="Z100" s="275">
        <v>0</v>
      </c>
      <c r="AA100" s="275">
        <v>0</v>
      </c>
      <c r="AB100" s="275">
        <v>0</v>
      </c>
      <c r="AC100" s="275">
        <v>0</v>
      </c>
      <c r="AD100" s="342">
        <v>0</v>
      </c>
    </row>
    <row r="101" spans="1:30" x14ac:dyDescent="0.2">
      <c r="A101" s="12" t="s">
        <v>139</v>
      </c>
      <c r="B101" s="102" t="s">
        <v>216</v>
      </c>
      <c r="C101" s="149"/>
      <c r="D101" s="93"/>
      <c r="E101" s="93">
        <v>0</v>
      </c>
      <c r="F101" s="259">
        <v>0</v>
      </c>
      <c r="G101" s="275">
        <v>0</v>
      </c>
      <c r="H101" s="275">
        <v>0</v>
      </c>
      <c r="I101" s="342">
        <v>0</v>
      </c>
      <c r="J101" s="93">
        <v>0</v>
      </c>
      <c r="K101" s="93">
        <v>0</v>
      </c>
      <c r="L101" s="93">
        <v>0</v>
      </c>
      <c r="M101" s="93">
        <v>0</v>
      </c>
      <c r="N101" s="93">
        <v>0</v>
      </c>
      <c r="O101" s="93">
        <v>0</v>
      </c>
      <c r="P101" s="93">
        <v>0</v>
      </c>
      <c r="Q101" s="93">
        <v>0</v>
      </c>
      <c r="R101" s="93">
        <v>0</v>
      </c>
      <c r="S101" s="239">
        <v>0</v>
      </c>
      <c r="T101" s="239">
        <v>0</v>
      </c>
      <c r="U101" s="275">
        <v>0</v>
      </c>
      <c r="V101" s="275">
        <v>0</v>
      </c>
      <c r="W101" s="275">
        <v>0</v>
      </c>
      <c r="X101" s="275">
        <v>0</v>
      </c>
      <c r="Y101" s="275">
        <v>0</v>
      </c>
      <c r="Z101" s="275">
        <v>0</v>
      </c>
      <c r="AA101" s="275">
        <v>0</v>
      </c>
      <c r="AB101" s="275">
        <v>0</v>
      </c>
      <c r="AC101" s="275">
        <v>0</v>
      </c>
      <c r="AD101" s="342">
        <v>0</v>
      </c>
    </row>
    <row r="102" spans="1:30" x14ac:dyDescent="0.2">
      <c r="A102" s="12" t="s">
        <v>140</v>
      </c>
      <c r="B102" s="102" t="s">
        <v>217</v>
      </c>
      <c r="C102" s="149">
        <v>10000</v>
      </c>
      <c r="D102" s="93">
        <v>42000</v>
      </c>
      <c r="E102" s="93">
        <v>38000</v>
      </c>
      <c r="F102" s="260">
        <v>0</v>
      </c>
      <c r="G102" s="276">
        <v>0</v>
      </c>
      <c r="H102" s="276">
        <v>0</v>
      </c>
      <c r="I102" s="342">
        <v>0</v>
      </c>
      <c r="J102" s="93">
        <v>42000</v>
      </c>
      <c r="K102" s="93">
        <v>47000</v>
      </c>
      <c r="L102" s="93">
        <v>19000</v>
      </c>
      <c r="M102" s="93">
        <v>38000</v>
      </c>
      <c r="N102" s="93">
        <v>38000</v>
      </c>
      <c r="O102" s="93">
        <v>0</v>
      </c>
      <c r="P102" s="93">
        <v>0</v>
      </c>
      <c r="Q102" s="93">
        <v>0</v>
      </c>
      <c r="R102" s="93">
        <v>0</v>
      </c>
      <c r="S102" s="239">
        <v>0</v>
      </c>
      <c r="T102" s="239">
        <v>0</v>
      </c>
      <c r="U102" s="275">
        <v>0</v>
      </c>
      <c r="V102" s="275">
        <v>0</v>
      </c>
      <c r="W102" s="275">
        <v>0</v>
      </c>
      <c r="X102" s="275">
        <v>0</v>
      </c>
      <c r="Y102" s="275">
        <v>0</v>
      </c>
      <c r="Z102" s="275">
        <v>0</v>
      </c>
      <c r="AA102" s="275">
        <v>0</v>
      </c>
      <c r="AB102" s="275">
        <v>0</v>
      </c>
      <c r="AC102" s="275">
        <v>0</v>
      </c>
      <c r="AD102" s="342">
        <v>0</v>
      </c>
    </row>
    <row r="103" spans="1:30" s="14" customFormat="1" x14ac:dyDescent="0.2">
      <c r="A103" s="33" t="s">
        <v>166</v>
      </c>
      <c r="B103" s="109" t="s">
        <v>243</v>
      </c>
      <c r="C103" s="148">
        <v>7393571.6200000001</v>
      </c>
      <c r="D103" s="92">
        <v>7586731.5199999996</v>
      </c>
      <c r="E103" s="92">
        <v>37882230.5</v>
      </c>
      <c r="F103" s="264">
        <v>74369488.609999999</v>
      </c>
      <c r="G103" s="277">
        <v>103728556</v>
      </c>
      <c r="H103" s="277">
        <v>102158304.12</v>
      </c>
      <c r="I103" s="346">
        <v>111915611.25000001</v>
      </c>
      <c r="J103" s="92">
        <v>8347441.25</v>
      </c>
      <c r="K103" s="92">
        <v>25679667.219999999</v>
      </c>
      <c r="L103" s="92">
        <v>30265631.68</v>
      </c>
      <c r="M103" s="92">
        <v>34591656.659999996</v>
      </c>
      <c r="N103" s="92">
        <v>44828372.350000001</v>
      </c>
      <c r="O103" s="92">
        <v>54275139.850000001</v>
      </c>
      <c r="P103" s="92">
        <v>66582419.979999989</v>
      </c>
      <c r="Q103" s="92">
        <v>74369488.609999999</v>
      </c>
      <c r="R103" s="92">
        <v>83542588.670000002</v>
      </c>
      <c r="S103" s="235" t="s">
        <v>551</v>
      </c>
      <c r="T103" s="235">
        <v>100170568.78</v>
      </c>
      <c r="U103" s="277" t="s">
        <v>584</v>
      </c>
      <c r="V103" s="277">
        <v>115445868</v>
      </c>
      <c r="W103" s="277">
        <v>120921924.82000001</v>
      </c>
      <c r="X103" s="277">
        <v>101127711.62000002</v>
      </c>
      <c r="Y103" s="277">
        <v>102158304.12</v>
      </c>
      <c r="Z103" s="277">
        <v>106617914</v>
      </c>
      <c r="AA103" s="277">
        <v>102907017.18000001</v>
      </c>
      <c r="AB103" s="277">
        <v>107716063.53</v>
      </c>
      <c r="AC103" s="277">
        <v>111915611.25000001</v>
      </c>
      <c r="AD103" s="346">
        <v>118759877.63</v>
      </c>
    </row>
    <row r="104" spans="1:30" x14ac:dyDescent="0.2">
      <c r="B104" s="48"/>
      <c r="C104" s="153"/>
      <c r="D104" s="32"/>
      <c r="E104" s="202"/>
      <c r="F104" s="32"/>
      <c r="G104" s="244"/>
      <c r="H104" s="244"/>
      <c r="I104" s="349"/>
      <c r="J104" s="32"/>
      <c r="K104" s="32"/>
      <c r="L104" s="32"/>
      <c r="M104" s="32"/>
      <c r="N104" s="32"/>
      <c r="O104" s="32"/>
      <c r="P104" s="32"/>
      <c r="Q104" s="32"/>
      <c r="R104" s="32"/>
      <c r="S104" s="244"/>
      <c r="U104" s="244"/>
      <c r="V104" s="244"/>
      <c r="W104" s="244"/>
      <c r="X104" s="244"/>
      <c r="Y104" s="244"/>
      <c r="Z104" s="244"/>
      <c r="AA104" s="244"/>
      <c r="AB104" s="244"/>
      <c r="AC104" s="244"/>
      <c r="AD104" s="349"/>
    </row>
    <row r="105" spans="1:30" x14ac:dyDescent="0.2">
      <c r="A105" s="12" t="s">
        <v>251</v>
      </c>
      <c r="B105" s="102" t="s">
        <v>246</v>
      </c>
      <c r="C105" s="153">
        <v>6904095.8399999999</v>
      </c>
      <c r="D105" s="125">
        <v>7041250.6900000004</v>
      </c>
      <c r="E105" s="23">
        <v>35481063</v>
      </c>
      <c r="F105" s="32">
        <v>71048360.790000007</v>
      </c>
      <c r="G105" s="244">
        <v>100021553</v>
      </c>
      <c r="H105" s="244">
        <v>97689792.520000011</v>
      </c>
      <c r="I105" s="350">
        <v>107324432.30000001</v>
      </c>
      <c r="J105" s="32">
        <v>7880411.9000000004</v>
      </c>
      <c r="K105" s="155">
        <v>23122430.609999999</v>
      </c>
      <c r="L105" s="32">
        <v>27479948</v>
      </c>
      <c r="M105" s="23">
        <v>35481063</v>
      </c>
      <c r="N105" s="32">
        <v>41790347.350000001</v>
      </c>
      <c r="O105" s="32">
        <v>50749468.909999996</v>
      </c>
      <c r="P105" s="32">
        <v>61522567</v>
      </c>
      <c r="Q105" s="32">
        <v>71048360.790000007</v>
      </c>
      <c r="R105" s="32">
        <v>79062966</v>
      </c>
      <c r="S105" s="244">
        <v>78310646</v>
      </c>
      <c r="T105" s="244">
        <v>91150110.870000005</v>
      </c>
      <c r="U105" s="244">
        <v>100021553</v>
      </c>
      <c r="V105" s="244">
        <v>109320056</v>
      </c>
      <c r="W105" s="244">
        <v>87621733.590000004</v>
      </c>
      <c r="X105" s="244">
        <v>93936637.830000013</v>
      </c>
      <c r="Y105" s="244">
        <v>97689792.520000011</v>
      </c>
      <c r="Z105" s="244">
        <v>102182504</v>
      </c>
      <c r="AA105" s="244">
        <v>97089712.88000001</v>
      </c>
      <c r="AB105" s="244">
        <v>101857673.68000001</v>
      </c>
      <c r="AC105" s="244">
        <v>107324432.30000001</v>
      </c>
      <c r="AD105" s="350">
        <v>113253799.66</v>
      </c>
    </row>
    <row r="106" spans="1:30" x14ac:dyDescent="0.2">
      <c r="A106" s="12" t="s">
        <v>252</v>
      </c>
      <c r="B106" s="102" t="s">
        <v>247</v>
      </c>
      <c r="C106" s="124">
        <v>679436</v>
      </c>
      <c r="D106" s="124">
        <v>679436</v>
      </c>
      <c r="E106" s="124">
        <v>679436</v>
      </c>
      <c r="F106" s="32">
        <v>679436</v>
      </c>
      <c r="G106" s="244">
        <v>679436</v>
      </c>
      <c r="H106" s="244">
        <v>699364</v>
      </c>
      <c r="I106" s="350">
        <v>699364</v>
      </c>
      <c r="J106" s="32">
        <v>679436</v>
      </c>
      <c r="K106" s="155">
        <v>679436</v>
      </c>
      <c r="L106" s="32">
        <v>679436</v>
      </c>
      <c r="M106" s="124">
        <v>679436</v>
      </c>
      <c r="N106" s="32">
        <v>679436</v>
      </c>
      <c r="O106" s="32">
        <v>679436</v>
      </c>
      <c r="P106" s="32">
        <v>679436</v>
      </c>
      <c r="Q106" s="32">
        <v>679436</v>
      </c>
      <c r="R106" s="32">
        <v>679436</v>
      </c>
      <c r="S106" s="244">
        <v>679436</v>
      </c>
      <c r="T106" s="244">
        <v>679436</v>
      </c>
      <c r="U106" s="244">
        <v>679436</v>
      </c>
      <c r="V106" s="244">
        <v>679436</v>
      </c>
      <c r="W106" s="244">
        <v>699364</v>
      </c>
      <c r="X106" s="244">
        <v>699364</v>
      </c>
      <c r="Y106" s="244">
        <v>699364</v>
      </c>
      <c r="Z106" s="244">
        <v>699364</v>
      </c>
      <c r="AA106" s="244">
        <v>699364</v>
      </c>
      <c r="AB106" s="244">
        <v>699364</v>
      </c>
      <c r="AC106" s="244">
        <v>699364</v>
      </c>
      <c r="AD106" s="350">
        <v>699364</v>
      </c>
    </row>
    <row r="107" spans="1:30" x14ac:dyDescent="0.2">
      <c r="A107" s="12" t="s">
        <v>253</v>
      </c>
      <c r="B107" s="102" t="s">
        <v>248</v>
      </c>
      <c r="C107" s="221">
        <v>10.161510193748933</v>
      </c>
      <c r="D107" s="126">
        <v>10.36</v>
      </c>
      <c r="E107" s="170">
        <v>52.22</v>
      </c>
      <c r="F107" s="31">
        <v>104.56961478343804</v>
      </c>
      <c r="G107" s="126">
        <v>147.21</v>
      </c>
      <c r="H107" s="126">
        <v>139.6837591297236</v>
      </c>
      <c r="I107" s="351">
        <v>153.46004698554688</v>
      </c>
      <c r="J107" s="31">
        <v>11.6</v>
      </c>
      <c r="K107" s="169">
        <v>34.03</v>
      </c>
      <c r="L107" s="31">
        <v>40.450000000000003</v>
      </c>
      <c r="M107" s="170">
        <v>52.22</v>
      </c>
      <c r="N107" s="31">
        <v>61.51</v>
      </c>
      <c r="O107" s="31">
        <v>74.69</v>
      </c>
      <c r="P107" s="31">
        <v>90.55</v>
      </c>
      <c r="Q107" s="31">
        <v>104.56961478343804</v>
      </c>
      <c r="R107" s="31">
        <v>116.37</v>
      </c>
      <c r="S107" s="126">
        <v>115.26</v>
      </c>
      <c r="T107" s="126">
        <v>134.15555088337976</v>
      </c>
      <c r="U107" s="126">
        <v>147.21</v>
      </c>
      <c r="V107" s="126">
        <v>160.9</v>
      </c>
      <c r="W107" s="126">
        <v>125.28773798765737</v>
      </c>
      <c r="X107" s="126">
        <v>134.3172337009054</v>
      </c>
      <c r="Y107" s="126">
        <v>139.6837591297236</v>
      </c>
      <c r="Z107" s="126">
        <v>146.11000000000001</v>
      </c>
      <c r="AA107" s="126">
        <v>138.82572291396184</v>
      </c>
      <c r="AB107" s="126">
        <v>145.6432897318135</v>
      </c>
      <c r="AC107" s="126">
        <v>153.46004698554688</v>
      </c>
      <c r="AD107" s="351">
        <v>161.93827486115956</v>
      </c>
    </row>
    <row r="108" spans="1:30" x14ac:dyDescent="0.2">
      <c r="A108" s="12" t="s">
        <v>254</v>
      </c>
      <c r="B108" s="102" t="s">
        <v>249</v>
      </c>
      <c r="C108" s="124">
        <v>679436</v>
      </c>
      <c r="D108" s="124">
        <v>679436</v>
      </c>
      <c r="E108" s="124">
        <v>697567</v>
      </c>
      <c r="F108" s="32">
        <v>698203</v>
      </c>
      <c r="G108" s="244">
        <v>699364</v>
      </c>
      <c r="H108" s="244">
        <v>726713</v>
      </c>
      <c r="I108" s="350">
        <v>727443</v>
      </c>
      <c r="J108" s="32">
        <v>679436</v>
      </c>
      <c r="K108" s="155">
        <v>679436</v>
      </c>
      <c r="L108" s="32">
        <v>698063</v>
      </c>
      <c r="M108" s="124">
        <v>697567</v>
      </c>
      <c r="N108" s="32">
        <v>697567</v>
      </c>
      <c r="O108" s="32">
        <v>698063</v>
      </c>
      <c r="P108" s="32">
        <v>698283</v>
      </c>
      <c r="Q108" s="32">
        <v>698203</v>
      </c>
      <c r="R108" s="32">
        <v>698606</v>
      </c>
      <c r="S108" s="244">
        <v>698606</v>
      </c>
      <c r="T108" s="244">
        <v>699364</v>
      </c>
      <c r="U108" s="244" t="s">
        <v>585</v>
      </c>
      <c r="V108" s="244">
        <v>699364</v>
      </c>
      <c r="W108" s="244">
        <v>699364</v>
      </c>
      <c r="X108" s="244">
        <v>699364</v>
      </c>
      <c r="Y108" s="244">
        <v>726713</v>
      </c>
      <c r="Z108" s="244">
        <v>726713</v>
      </c>
      <c r="AA108" s="244">
        <v>727443</v>
      </c>
      <c r="AB108" s="244">
        <v>727443</v>
      </c>
      <c r="AC108" s="244">
        <v>727443</v>
      </c>
      <c r="AD108" s="350">
        <v>727443</v>
      </c>
    </row>
    <row r="109" spans="1:30" x14ac:dyDescent="0.2">
      <c r="A109" s="12" t="s">
        <v>255</v>
      </c>
      <c r="B109" s="102" t="s">
        <v>250</v>
      </c>
      <c r="C109" s="221">
        <v>10.161510193748933</v>
      </c>
      <c r="D109" s="127">
        <v>10.36</v>
      </c>
      <c r="E109" s="170">
        <v>50.86</v>
      </c>
      <c r="F109" s="31">
        <v>101.75888787358406</v>
      </c>
      <c r="G109" s="126">
        <v>143.02000000000001</v>
      </c>
      <c r="H109" s="126">
        <v>134.42692303564132</v>
      </c>
      <c r="I109" s="351">
        <v>147.53655241716535</v>
      </c>
      <c r="J109" s="31">
        <v>11.6</v>
      </c>
      <c r="K109" s="169">
        <v>34.03</v>
      </c>
      <c r="L109" s="31">
        <v>39.369999999999997</v>
      </c>
      <c r="M109" s="170">
        <v>50.86</v>
      </c>
      <c r="N109" s="31">
        <v>59.91</v>
      </c>
      <c r="O109" s="31">
        <v>72.7</v>
      </c>
      <c r="P109" s="31">
        <v>88.11</v>
      </c>
      <c r="Q109" s="31">
        <v>101.75888787358406</v>
      </c>
      <c r="R109" s="31">
        <v>113.17</v>
      </c>
      <c r="S109" s="234">
        <v>112.1</v>
      </c>
      <c r="T109" s="254">
        <v>130.33286081353916</v>
      </c>
      <c r="U109" s="126">
        <v>143.02000000000001</v>
      </c>
      <c r="V109" s="126">
        <v>156.31</v>
      </c>
      <c r="W109" s="126">
        <v>125.28773798765737</v>
      </c>
      <c r="X109" s="126">
        <v>134.3172337009054</v>
      </c>
      <c r="Y109" s="126">
        <v>134.42692303564132</v>
      </c>
      <c r="Z109" s="126">
        <v>140.61000000000001</v>
      </c>
      <c r="AA109" s="126">
        <v>133.46710722352131</v>
      </c>
      <c r="AB109" s="126">
        <v>140.02151877191753</v>
      </c>
      <c r="AC109" s="126">
        <v>147.53655241716535</v>
      </c>
      <c r="AD109" s="351">
        <v>155.68752419089881</v>
      </c>
    </row>
    <row r="110" spans="1:30" x14ac:dyDescent="0.2">
      <c r="B110" s="48"/>
      <c r="C110" s="27"/>
      <c r="D110" s="27"/>
      <c r="E110" s="27"/>
      <c r="F110" s="27"/>
      <c r="G110" s="27"/>
      <c r="H110" s="27"/>
      <c r="I110" s="27"/>
      <c r="J110" s="27"/>
      <c r="K110" s="27"/>
      <c r="L110" s="27"/>
      <c r="M110" s="27"/>
      <c r="N110" s="27"/>
      <c r="O110" s="27"/>
      <c r="P110" s="27"/>
      <c r="Q110" s="27"/>
      <c r="U110" s="27"/>
      <c r="V110" s="27"/>
      <c r="W110" s="27"/>
      <c r="X110" s="27"/>
      <c r="Y110" s="27"/>
      <c r="Z110" s="27"/>
      <c r="AA110" s="27"/>
      <c r="AB110" s="27"/>
      <c r="AC110" s="27"/>
      <c r="AD110" s="27"/>
    </row>
    <row r="111" spans="1:30" x14ac:dyDescent="0.2">
      <c r="C111" s="27"/>
      <c r="D111" s="27"/>
      <c r="E111" s="27"/>
      <c r="F111" s="27"/>
      <c r="G111" s="27"/>
      <c r="H111" s="27"/>
      <c r="I111" s="27"/>
      <c r="J111" s="27"/>
      <c r="K111" s="27"/>
      <c r="L111" s="32"/>
      <c r="M111" s="27"/>
      <c r="N111" s="27"/>
      <c r="O111" s="27"/>
      <c r="P111" s="27"/>
      <c r="Q111" s="27"/>
      <c r="U111" s="27"/>
      <c r="V111" s="27"/>
      <c r="W111" s="27"/>
      <c r="X111" s="27"/>
      <c r="Y111" s="27"/>
      <c r="Z111" s="27"/>
      <c r="AA111" s="27"/>
      <c r="AB111" s="27"/>
      <c r="AC111" s="27"/>
      <c r="AD111" s="27"/>
    </row>
  </sheetData>
  <mergeCells count="1">
    <mergeCell ref="C1:I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10078-6F58-40BA-A0E6-F8014315AB4D}">
  <sheetPr>
    <tabColor theme="9" tint="0.79998168889431442"/>
  </sheetPr>
  <dimension ref="A1:AJ55"/>
  <sheetViews>
    <sheetView showGridLines="0" zoomScale="90" zoomScaleNormal="90" workbookViewId="0">
      <pane xSplit="2" ySplit="3" topLeftCell="Z4" activePane="bottomRight" state="frozen"/>
      <selection pane="topRight" activeCell="C1" sqref="C1"/>
      <selection pane="bottomLeft" activeCell="A4" sqref="A4"/>
      <selection pane="bottomRight" activeCell="AD13" sqref="AD13"/>
    </sheetView>
  </sheetViews>
  <sheetFormatPr defaultColWidth="8.77734375" defaultRowHeight="10.199999999999999" x14ac:dyDescent="0.2"/>
  <cols>
    <col min="1" max="1" width="40.6640625" style="2" customWidth="1"/>
    <col min="2" max="2" width="46.44140625" style="2" customWidth="1"/>
    <col min="3" max="16" width="10" style="2" customWidth="1"/>
    <col min="17" max="17" width="10.44140625" style="2" bestFit="1" customWidth="1"/>
    <col min="18" max="18" width="9.6640625" style="2" bestFit="1" customWidth="1"/>
    <col min="19" max="19" width="9.6640625" style="2" customWidth="1"/>
    <col min="20" max="27" width="10.6640625" style="2" bestFit="1" customWidth="1"/>
    <col min="28" max="29" width="10.6640625" style="2" customWidth="1"/>
    <col min="30" max="30" width="10.6640625" style="2" bestFit="1" customWidth="1"/>
    <col min="31" max="32" width="8.77734375" style="2"/>
    <col min="33" max="33" width="10.21875" style="415" bestFit="1" customWidth="1"/>
    <col min="34" max="34" width="11" style="2" bestFit="1" customWidth="1"/>
    <col min="35" max="16384" width="8.77734375" style="2"/>
  </cols>
  <sheetData>
    <row r="1" spans="1:34" ht="31.2" customHeight="1" x14ac:dyDescent="0.2">
      <c r="A1" s="28" t="s">
        <v>0</v>
      </c>
      <c r="B1" s="28" t="s">
        <v>2</v>
      </c>
      <c r="C1" s="423" t="s">
        <v>524</v>
      </c>
      <c r="D1" s="423"/>
      <c r="E1" s="423"/>
      <c r="F1" s="423"/>
      <c r="G1" s="423"/>
      <c r="H1" s="423"/>
      <c r="I1" s="424"/>
      <c r="J1" s="420" t="s">
        <v>436</v>
      </c>
      <c r="K1" s="409"/>
      <c r="L1" s="409"/>
      <c r="M1" s="409"/>
      <c r="N1" s="409"/>
      <c r="O1" s="409"/>
      <c r="P1" s="409"/>
      <c r="Q1" s="409"/>
      <c r="R1" s="409"/>
      <c r="S1" s="409"/>
      <c r="T1" s="409"/>
      <c r="U1" s="409"/>
      <c r="V1" s="409"/>
      <c r="W1" s="409"/>
      <c r="X1" s="409"/>
      <c r="Y1" s="409"/>
      <c r="Z1" s="409"/>
      <c r="AA1" s="409"/>
      <c r="AB1" s="409"/>
      <c r="AC1" s="409"/>
    </row>
    <row r="2" spans="1:34" x14ac:dyDescent="0.2">
      <c r="C2" s="1" t="s">
        <v>7</v>
      </c>
      <c r="D2" s="1" t="s">
        <v>7</v>
      </c>
      <c r="E2" s="1" t="s">
        <v>7</v>
      </c>
      <c r="F2" s="1" t="s">
        <v>7</v>
      </c>
      <c r="G2" s="1" t="s">
        <v>7</v>
      </c>
      <c r="H2" s="1" t="s">
        <v>7</v>
      </c>
      <c r="I2" s="307" t="s">
        <v>7</v>
      </c>
      <c r="J2" s="1" t="s">
        <v>6</v>
      </c>
      <c r="K2" s="1" t="s">
        <v>5</v>
      </c>
      <c r="L2" s="1" t="s">
        <v>4</v>
      </c>
      <c r="M2" s="1" t="s">
        <v>3</v>
      </c>
      <c r="N2" s="1" t="s">
        <v>6</v>
      </c>
      <c r="O2" s="1" t="s">
        <v>5</v>
      </c>
      <c r="P2" s="1" t="s">
        <v>4</v>
      </c>
      <c r="Q2" s="1" t="s">
        <v>3</v>
      </c>
      <c r="R2" s="1" t="s">
        <v>6</v>
      </c>
      <c r="S2" s="1" t="s">
        <v>5</v>
      </c>
      <c r="T2" s="1" t="s">
        <v>4</v>
      </c>
      <c r="U2" s="1" t="s">
        <v>3</v>
      </c>
      <c r="V2" s="1" t="s">
        <v>6</v>
      </c>
      <c r="W2" s="1" t="s">
        <v>5</v>
      </c>
      <c r="X2" s="1" t="s">
        <v>4</v>
      </c>
      <c r="Y2" s="1" t="s">
        <v>3</v>
      </c>
      <c r="Z2" s="1" t="s">
        <v>6</v>
      </c>
      <c r="AA2" s="1" t="s">
        <v>5</v>
      </c>
      <c r="AB2" s="1" t="s">
        <v>4</v>
      </c>
      <c r="AC2" s="1" t="s">
        <v>4</v>
      </c>
      <c r="AD2" s="326" t="s">
        <v>6</v>
      </c>
    </row>
    <row r="3" spans="1:34" s="42" customFormat="1" x14ac:dyDescent="0.2">
      <c r="A3" s="41"/>
      <c r="B3" s="41"/>
      <c r="C3" s="8">
        <v>2018</v>
      </c>
      <c r="D3" s="8">
        <v>2019</v>
      </c>
      <c r="E3" s="8">
        <v>2020</v>
      </c>
      <c r="F3" s="280">
        <v>2021</v>
      </c>
      <c r="G3" s="8">
        <v>2022</v>
      </c>
      <c r="H3" s="8">
        <v>2023</v>
      </c>
      <c r="I3" s="308">
        <v>2024</v>
      </c>
      <c r="J3" s="8" t="s">
        <v>14</v>
      </c>
      <c r="K3" s="8" t="s">
        <v>13</v>
      </c>
      <c r="L3" s="8" t="s">
        <v>12</v>
      </c>
      <c r="M3" s="8" t="s">
        <v>11</v>
      </c>
      <c r="N3" s="8" t="s">
        <v>10</v>
      </c>
      <c r="O3" s="8" t="s">
        <v>9</v>
      </c>
      <c r="P3" s="8" t="s">
        <v>8</v>
      </c>
      <c r="Q3" s="8" t="s">
        <v>518</v>
      </c>
      <c r="R3" s="8" t="s">
        <v>536</v>
      </c>
      <c r="S3" s="8" t="s">
        <v>543</v>
      </c>
      <c r="T3" s="8" t="s">
        <v>577</v>
      </c>
      <c r="U3" s="8" t="s">
        <v>580</v>
      </c>
      <c r="V3" s="8" t="s">
        <v>595</v>
      </c>
      <c r="W3" s="8" t="s">
        <v>601</v>
      </c>
      <c r="X3" s="8" t="s">
        <v>609</v>
      </c>
      <c r="Y3" s="8" t="s">
        <v>613</v>
      </c>
      <c r="Z3" s="8" t="s">
        <v>618</v>
      </c>
      <c r="AA3" s="8" t="s">
        <v>621</v>
      </c>
      <c r="AB3" s="8" t="s">
        <v>632</v>
      </c>
      <c r="AC3" s="8" t="s">
        <v>633</v>
      </c>
      <c r="AD3" s="327" t="s">
        <v>636</v>
      </c>
      <c r="AG3" s="418"/>
    </row>
    <row r="4" spans="1:34" x14ac:dyDescent="0.2">
      <c r="A4" s="29" t="s">
        <v>369</v>
      </c>
      <c r="B4" s="29" t="s">
        <v>47</v>
      </c>
      <c r="C4" s="154">
        <v>4659819.3899999997</v>
      </c>
      <c r="D4" s="56">
        <v>6985926.8200000003</v>
      </c>
      <c r="E4" s="203">
        <v>37670842.450000003</v>
      </c>
      <c r="F4" s="203">
        <v>46128028.68</v>
      </c>
      <c r="G4" s="203">
        <v>54910256</v>
      </c>
      <c r="H4" s="203">
        <v>37499909.520000003</v>
      </c>
      <c r="I4" s="309">
        <v>30983732.120000001</v>
      </c>
      <c r="J4" s="57">
        <v>1176924.1399999999</v>
      </c>
      <c r="K4" s="57">
        <v>21882963.960000001</v>
      </c>
      <c r="L4" s="57">
        <v>7571809.8299999982</v>
      </c>
      <c r="M4" s="57">
        <f>E4-J4-K4-L4</f>
        <v>7039144.5200000033</v>
      </c>
      <c r="N4" s="57">
        <v>8208184.8099999996</v>
      </c>
      <c r="O4" s="57">
        <v>13040025.650000002</v>
      </c>
      <c r="P4" s="57">
        <v>14058525.43</v>
      </c>
      <c r="Q4" s="209">
        <v>10821292.789999995</v>
      </c>
      <c r="R4" s="209">
        <v>11016350.98</v>
      </c>
      <c r="S4" s="209">
        <v>17071017.02</v>
      </c>
      <c r="T4" s="209">
        <v>14959885.649999999</v>
      </c>
      <c r="U4" s="209">
        <v>11863002.349999998</v>
      </c>
      <c r="V4" s="215">
        <v>12010867</v>
      </c>
      <c r="W4" s="215">
        <v>7933699.4200000018</v>
      </c>
      <c r="X4" s="215">
        <v>9107297.0699999966</v>
      </c>
      <c r="Y4" s="215">
        <v>8448046.0300000049</v>
      </c>
      <c r="Z4" s="215">
        <v>7278543</v>
      </c>
      <c r="AA4" s="215">
        <v>7567677.5600000005</v>
      </c>
      <c r="AB4" s="215">
        <v>7942037.3800000008</v>
      </c>
      <c r="AC4" s="215">
        <v>8195474.1799999997</v>
      </c>
      <c r="AD4" s="328">
        <v>8538582.1099999994</v>
      </c>
    </row>
    <row r="5" spans="1:34" x14ac:dyDescent="0.2">
      <c r="A5" s="13" t="s">
        <v>408</v>
      </c>
      <c r="B5" s="26" t="s">
        <v>48</v>
      </c>
      <c r="C5" s="160">
        <v>0</v>
      </c>
      <c r="D5" s="54">
        <v>0</v>
      </c>
      <c r="E5" s="305">
        <v>0</v>
      </c>
      <c r="F5" s="305">
        <v>0</v>
      </c>
      <c r="G5" s="305">
        <v>0</v>
      </c>
      <c r="H5" s="305">
        <v>0</v>
      </c>
      <c r="I5" s="310">
        <v>0</v>
      </c>
      <c r="J5" s="59">
        <v>0</v>
      </c>
      <c r="K5" s="59">
        <v>0</v>
      </c>
      <c r="L5" s="59">
        <v>0</v>
      </c>
      <c r="M5" s="59">
        <f t="shared" ref="M5:M48" si="0">E5-J5-K5-L5</f>
        <v>0</v>
      </c>
      <c r="N5" s="59">
        <v>0</v>
      </c>
      <c r="O5" s="59">
        <v>0</v>
      </c>
      <c r="P5" s="59">
        <v>0</v>
      </c>
      <c r="Q5" s="155">
        <v>0</v>
      </c>
      <c r="R5" s="155">
        <v>0</v>
      </c>
      <c r="S5" s="155">
        <v>0</v>
      </c>
      <c r="T5" s="155">
        <v>0</v>
      </c>
      <c r="U5" s="155">
        <v>0</v>
      </c>
      <c r="V5" s="155">
        <v>0</v>
      </c>
      <c r="W5" s="155">
        <v>0</v>
      </c>
      <c r="X5" s="155">
        <v>0</v>
      </c>
      <c r="Y5" s="155">
        <v>0</v>
      </c>
      <c r="Z5" s="155">
        <v>0</v>
      </c>
      <c r="AA5" s="155">
        <v>0</v>
      </c>
      <c r="AB5" s="155">
        <v>0</v>
      </c>
      <c r="AC5" s="155">
        <v>0</v>
      </c>
      <c r="AD5" s="321">
        <v>0</v>
      </c>
      <c r="AF5" s="417"/>
    </row>
    <row r="6" spans="1:34" x14ac:dyDescent="0.2">
      <c r="A6" s="13" t="s">
        <v>414</v>
      </c>
      <c r="B6" s="26" t="s">
        <v>85</v>
      </c>
      <c r="C6" s="155">
        <v>4659819.3899999997</v>
      </c>
      <c r="D6" s="54">
        <v>6985926.8200000003</v>
      </c>
      <c r="E6" s="305">
        <v>37670842.450000003</v>
      </c>
      <c r="F6" s="306">
        <v>46128028.68</v>
      </c>
      <c r="G6" s="306">
        <v>54910256</v>
      </c>
      <c r="H6" s="306">
        <v>37499909.520000003</v>
      </c>
      <c r="I6" s="311">
        <v>30983732.120000001</v>
      </c>
      <c r="J6" s="59">
        <v>1176924.1399999999</v>
      </c>
      <c r="K6" s="59">
        <v>21882963.960000001</v>
      </c>
      <c r="L6" s="59">
        <v>7571809.8299999982</v>
      </c>
      <c r="M6" s="59">
        <f t="shared" si="0"/>
        <v>7039144.5200000033</v>
      </c>
      <c r="N6" s="59">
        <v>8208184.8099999996</v>
      </c>
      <c r="O6" s="59">
        <v>13040025.650000002</v>
      </c>
      <c r="P6" s="59">
        <v>14058525.43</v>
      </c>
      <c r="Q6" s="155">
        <v>10821292.789999995</v>
      </c>
      <c r="R6" s="155">
        <v>11016350.98</v>
      </c>
      <c r="S6" s="155">
        <v>17071017.02</v>
      </c>
      <c r="T6" s="155">
        <v>14959885.649999999</v>
      </c>
      <c r="U6" s="155">
        <v>11863002.349999998</v>
      </c>
      <c r="V6" s="155">
        <v>12010867</v>
      </c>
      <c r="W6" s="155">
        <v>7933699.4200000018</v>
      </c>
      <c r="X6" s="155">
        <v>9107297.0699999966</v>
      </c>
      <c r="Y6" s="155">
        <v>8448046.0300000049</v>
      </c>
      <c r="Z6" s="155">
        <v>7278543</v>
      </c>
      <c r="AA6" s="155">
        <v>7567677.5600000005</v>
      </c>
      <c r="AB6" s="155">
        <v>7942037.3800000008</v>
      </c>
      <c r="AC6" s="155">
        <v>8195474.1799999997</v>
      </c>
      <c r="AD6" s="321">
        <v>8538582.1099999994</v>
      </c>
    </row>
    <row r="7" spans="1:34" x14ac:dyDescent="0.2">
      <c r="A7" s="45" t="s">
        <v>370</v>
      </c>
      <c r="B7" s="45" t="s">
        <v>49</v>
      </c>
      <c r="C7" s="154">
        <v>1780056.4</v>
      </c>
      <c r="D7" s="56">
        <v>6521441.5800000001</v>
      </c>
      <c r="E7" s="203">
        <v>12160312.93</v>
      </c>
      <c r="F7" s="158">
        <v>15931627.850000001</v>
      </c>
      <c r="G7" s="158">
        <v>18658885</v>
      </c>
      <c r="H7" s="158">
        <v>20988500.369999997</v>
      </c>
      <c r="I7" s="312">
        <v>16735296.17</v>
      </c>
      <c r="J7" s="57">
        <v>500698.47000000003</v>
      </c>
      <c r="K7" s="57">
        <v>2347840.21</v>
      </c>
      <c r="L7" s="57">
        <v>6538639.0800000001</v>
      </c>
      <c r="M7" s="57">
        <f t="shared" si="0"/>
        <v>2773135.17</v>
      </c>
      <c r="N7" s="57">
        <v>3645310.8200000003</v>
      </c>
      <c r="O7" s="57">
        <v>4269528.92</v>
      </c>
      <c r="P7" s="57">
        <v>4132995.9299999997</v>
      </c>
      <c r="Q7" s="158">
        <v>6611049.3300000001</v>
      </c>
      <c r="R7" s="158">
        <v>4180461.58</v>
      </c>
      <c r="S7" s="158">
        <v>4678508.42</v>
      </c>
      <c r="T7" s="158">
        <v>4854403.2300000004</v>
      </c>
      <c r="U7" s="158">
        <v>4945511.7699999996</v>
      </c>
      <c r="V7" s="158">
        <v>3260958</v>
      </c>
      <c r="W7" s="158">
        <v>5274468.4400000013</v>
      </c>
      <c r="X7" s="158">
        <v>3364292.46</v>
      </c>
      <c r="Y7" s="158">
        <v>9088781.4699999951</v>
      </c>
      <c r="Z7" s="158">
        <v>4652811</v>
      </c>
      <c r="AA7" s="158">
        <v>5175724.5199999996</v>
      </c>
      <c r="AB7" s="158">
        <v>4586823.24</v>
      </c>
      <c r="AC7" s="158">
        <v>2319937.41</v>
      </c>
      <c r="AD7" s="329">
        <v>3781325.5700000003</v>
      </c>
      <c r="AH7" s="416"/>
    </row>
    <row r="8" spans="1:34" x14ac:dyDescent="0.2">
      <c r="A8" s="13" t="s">
        <v>371</v>
      </c>
      <c r="B8" s="26" t="s">
        <v>50</v>
      </c>
      <c r="C8" s="155">
        <v>1092829.98</v>
      </c>
      <c r="D8" s="54">
        <v>4608788.41</v>
      </c>
      <c r="E8" s="61">
        <v>1145934.6599999999</v>
      </c>
      <c r="F8" s="282">
        <v>1597873.04</v>
      </c>
      <c r="G8" s="282">
        <v>1041559</v>
      </c>
      <c r="H8" s="282">
        <v>1313102.8</v>
      </c>
      <c r="I8" s="313">
        <v>1255603.71</v>
      </c>
      <c r="J8" s="59">
        <v>50324.409999999996</v>
      </c>
      <c r="K8" s="59">
        <v>971023.52</v>
      </c>
      <c r="L8" s="59">
        <v>65176.969999999856</v>
      </c>
      <c r="M8" s="59">
        <f t="shared" si="0"/>
        <v>59409.760000000126</v>
      </c>
      <c r="N8" s="59">
        <v>812876.39</v>
      </c>
      <c r="O8" s="59">
        <v>445324.53999999992</v>
      </c>
      <c r="P8" s="59">
        <v>168525.21999999997</v>
      </c>
      <c r="Q8" s="210">
        <v>-385167.14999999991</v>
      </c>
      <c r="R8" s="210">
        <v>225878.38</v>
      </c>
      <c r="S8" s="210">
        <v>195362.62</v>
      </c>
      <c r="T8" s="210">
        <v>323502.55999999994</v>
      </c>
      <c r="U8" s="210">
        <v>296815.44000000006</v>
      </c>
      <c r="V8" s="210">
        <v>362947</v>
      </c>
      <c r="W8" s="210">
        <v>313627.81000000006</v>
      </c>
      <c r="X8" s="210">
        <v>299862.74</v>
      </c>
      <c r="Y8" s="210">
        <v>336665.25</v>
      </c>
      <c r="Z8" s="210">
        <v>354033</v>
      </c>
      <c r="AA8" s="210">
        <v>342483.98</v>
      </c>
      <c r="AB8" s="210">
        <v>272238.95000000007</v>
      </c>
      <c r="AC8" s="210">
        <v>286847.77999999991</v>
      </c>
      <c r="AD8" s="330">
        <v>287761.65000000002</v>
      </c>
      <c r="AH8" s="416"/>
    </row>
    <row r="9" spans="1:34" x14ac:dyDescent="0.2">
      <c r="A9" s="13" t="s">
        <v>372</v>
      </c>
      <c r="B9" s="26" t="s">
        <v>51</v>
      </c>
      <c r="C9" s="155">
        <v>71306.399999999994</v>
      </c>
      <c r="D9" s="54">
        <v>62048.78</v>
      </c>
      <c r="E9" s="61">
        <v>116725.23</v>
      </c>
      <c r="F9" s="61">
        <v>246909.16</v>
      </c>
      <c r="G9" s="61">
        <v>272262</v>
      </c>
      <c r="H9" s="61">
        <v>293236.08</v>
      </c>
      <c r="I9" s="314">
        <v>331613</v>
      </c>
      <c r="J9" s="59">
        <v>21951.759999999998</v>
      </c>
      <c r="K9" s="59">
        <v>52757.400000000009</v>
      </c>
      <c r="L9" s="59">
        <v>75109.389999999985</v>
      </c>
      <c r="M9" s="59">
        <f t="shared" si="0"/>
        <v>-33093.319999999992</v>
      </c>
      <c r="N9" s="59">
        <v>71181.91</v>
      </c>
      <c r="O9" s="59">
        <v>18280.069999999992</v>
      </c>
      <c r="P9" s="59">
        <v>89047.030000000013</v>
      </c>
      <c r="Q9" s="155">
        <v>93752.99</v>
      </c>
      <c r="R9" s="155">
        <v>113642.55</v>
      </c>
      <c r="S9" s="155">
        <v>51499.45</v>
      </c>
      <c r="T9" s="155">
        <v>62011.619999999995</v>
      </c>
      <c r="U9" s="155">
        <v>45108.380000000019</v>
      </c>
      <c r="V9" s="155">
        <v>63078</v>
      </c>
      <c r="W9" s="155">
        <v>88212.170000000013</v>
      </c>
      <c r="X9" s="155">
        <v>69103.349999999977</v>
      </c>
      <c r="Y9" s="155">
        <v>72842.560000000027</v>
      </c>
      <c r="Z9" s="155">
        <v>55011</v>
      </c>
      <c r="AA9" s="155">
        <v>128615.5</v>
      </c>
      <c r="AB9" s="155">
        <v>72853.399999999994</v>
      </c>
      <c r="AC9" s="155">
        <v>75133.100000000006</v>
      </c>
      <c r="AD9" s="321">
        <v>41005.93</v>
      </c>
      <c r="AH9" s="416"/>
    </row>
    <row r="10" spans="1:34" x14ac:dyDescent="0.2">
      <c r="A10" s="13" t="s">
        <v>373</v>
      </c>
      <c r="B10" s="26" t="s">
        <v>52</v>
      </c>
      <c r="C10" s="155">
        <v>386554.85</v>
      </c>
      <c r="D10" s="61">
        <v>1292299.6399999999</v>
      </c>
      <c r="E10" s="61">
        <v>2277850.1800000002</v>
      </c>
      <c r="F10" s="61">
        <v>4515449.71</v>
      </c>
      <c r="G10" s="61">
        <v>5917657</v>
      </c>
      <c r="H10" s="61">
        <v>9548989.5899999999</v>
      </c>
      <c r="I10" s="314">
        <v>6566616.5599999996</v>
      </c>
      <c r="J10" s="59">
        <v>351226.62</v>
      </c>
      <c r="K10" s="59">
        <v>621940.31000000006</v>
      </c>
      <c r="L10" s="59">
        <v>535061.56999999995</v>
      </c>
      <c r="M10" s="59">
        <f t="shared" si="0"/>
        <v>769621.68</v>
      </c>
      <c r="N10" s="59">
        <v>753321.63</v>
      </c>
      <c r="O10" s="59">
        <v>1237711.6299999999</v>
      </c>
      <c r="P10" s="59">
        <v>1290714.2300000002</v>
      </c>
      <c r="Q10" s="155">
        <v>2635909.5099999998</v>
      </c>
      <c r="R10" s="155">
        <v>1501996.69</v>
      </c>
      <c r="S10" s="155">
        <v>1382799.31</v>
      </c>
      <c r="T10" s="155">
        <v>1272193.9299999997</v>
      </c>
      <c r="U10" s="155">
        <v>1760667.0700000008</v>
      </c>
      <c r="V10" s="155">
        <v>1411811</v>
      </c>
      <c r="W10" s="155">
        <v>3460494.8600000003</v>
      </c>
      <c r="X10" s="155">
        <v>1528790.38</v>
      </c>
      <c r="Y10" s="155">
        <v>3147893.3499999996</v>
      </c>
      <c r="Z10" s="155">
        <v>1766012</v>
      </c>
      <c r="AA10" s="155">
        <v>1763070.5899999999</v>
      </c>
      <c r="AB10" s="155">
        <v>1781826.04</v>
      </c>
      <c r="AC10" s="155">
        <v>1255707.9299999997</v>
      </c>
      <c r="AD10" s="321">
        <v>1195116.9099999999</v>
      </c>
      <c r="AH10" s="416"/>
    </row>
    <row r="11" spans="1:34" x14ac:dyDescent="0.2">
      <c r="A11" s="13" t="s">
        <v>374</v>
      </c>
      <c r="B11" s="26" t="s">
        <v>53</v>
      </c>
      <c r="C11" s="155">
        <v>29003.9</v>
      </c>
      <c r="D11" s="54">
        <v>17082.169999999998</v>
      </c>
      <c r="E11" s="61">
        <v>6296.75</v>
      </c>
      <c r="F11" s="61">
        <v>24616.799999999999</v>
      </c>
      <c r="G11" s="61">
        <v>52517</v>
      </c>
      <c r="H11" s="61">
        <v>184977.99</v>
      </c>
      <c r="I11" s="314">
        <v>128276.51</v>
      </c>
      <c r="J11" s="59">
        <v>390.25</v>
      </c>
      <c r="K11" s="59">
        <v>2986.25</v>
      </c>
      <c r="L11" s="59">
        <v>2920.25</v>
      </c>
      <c r="M11" s="59">
        <f t="shared" si="0"/>
        <v>0</v>
      </c>
      <c r="N11" s="59">
        <v>884.09</v>
      </c>
      <c r="O11" s="59">
        <v>9297.2000000000007</v>
      </c>
      <c r="P11" s="59">
        <v>10631.439999999999</v>
      </c>
      <c r="Q11" s="155">
        <v>31704.270000000008</v>
      </c>
      <c r="R11" s="155">
        <v>419.74</v>
      </c>
      <c r="S11" s="155">
        <v>33799.26</v>
      </c>
      <c r="T11" s="155">
        <v>7254.0400000000009</v>
      </c>
      <c r="U11" s="155">
        <v>11043.96</v>
      </c>
      <c r="V11" s="155">
        <v>19917</v>
      </c>
      <c r="W11" s="155">
        <v>42823.73</v>
      </c>
      <c r="X11" s="155">
        <v>97428.19</v>
      </c>
      <c r="Y11" s="155">
        <v>24809.069999999978</v>
      </c>
      <c r="Z11" s="155">
        <v>33499</v>
      </c>
      <c r="AA11" s="155">
        <v>22293.089999999997</v>
      </c>
      <c r="AB11" s="155">
        <v>49950.83</v>
      </c>
      <c r="AC11" s="155">
        <v>22533.589999999997</v>
      </c>
      <c r="AD11" s="321">
        <v>11311.79</v>
      </c>
      <c r="AH11" s="416"/>
    </row>
    <row r="12" spans="1:34" x14ac:dyDescent="0.2">
      <c r="A12" s="13" t="s">
        <v>409</v>
      </c>
      <c r="B12" s="26" t="s">
        <v>54</v>
      </c>
      <c r="C12" s="155">
        <v>0</v>
      </c>
      <c r="D12" s="54">
        <v>0</v>
      </c>
      <c r="E12" s="61">
        <v>0</v>
      </c>
      <c r="F12" s="61">
        <v>0</v>
      </c>
      <c r="G12" s="61">
        <v>0</v>
      </c>
      <c r="H12" s="61">
        <v>0</v>
      </c>
      <c r="I12" s="314">
        <v>0</v>
      </c>
      <c r="J12" s="59">
        <v>0</v>
      </c>
      <c r="K12" s="59">
        <v>0</v>
      </c>
      <c r="L12" s="59">
        <v>0</v>
      </c>
      <c r="M12" s="59">
        <f t="shared" si="0"/>
        <v>0</v>
      </c>
      <c r="N12" s="59">
        <v>0</v>
      </c>
      <c r="O12" s="59">
        <v>0</v>
      </c>
      <c r="P12" s="59">
        <v>0</v>
      </c>
      <c r="Q12" s="155">
        <v>0</v>
      </c>
      <c r="R12" s="155">
        <v>0</v>
      </c>
      <c r="S12" s="155">
        <v>0</v>
      </c>
      <c r="T12" s="155">
        <v>0</v>
      </c>
      <c r="U12" s="155">
        <v>0</v>
      </c>
      <c r="V12" s="155">
        <v>0</v>
      </c>
      <c r="W12" s="155">
        <v>0</v>
      </c>
      <c r="X12" s="155">
        <v>0</v>
      </c>
      <c r="Y12" s="155">
        <v>0</v>
      </c>
      <c r="Z12" s="155">
        <v>0</v>
      </c>
      <c r="AA12" s="155">
        <v>0</v>
      </c>
      <c r="AB12" s="155">
        <v>0</v>
      </c>
      <c r="AC12" s="155">
        <v>0</v>
      </c>
      <c r="AD12" s="321">
        <v>0</v>
      </c>
      <c r="AH12" s="416"/>
    </row>
    <row r="13" spans="1:34" x14ac:dyDescent="0.2">
      <c r="A13" s="13" t="s">
        <v>375</v>
      </c>
      <c r="B13" s="26" t="s">
        <v>55</v>
      </c>
      <c r="C13" s="155">
        <v>89712.22</v>
      </c>
      <c r="D13" s="54">
        <v>292318.65999999997</v>
      </c>
      <c r="E13" s="305">
        <v>8398608.7100000009</v>
      </c>
      <c r="F13" s="305">
        <v>9156394.5899999999</v>
      </c>
      <c r="G13" s="305">
        <v>10490886</v>
      </c>
      <c r="H13" s="305">
        <v>7960928.9699999997</v>
      </c>
      <c r="I13" s="315">
        <v>6674661.7000000002</v>
      </c>
      <c r="J13" s="59">
        <v>65262.83</v>
      </c>
      <c r="K13" s="59">
        <v>629049.5</v>
      </c>
      <c r="L13" s="59">
        <v>5753868.6200000001</v>
      </c>
      <c r="M13" s="59">
        <f t="shared" si="0"/>
        <v>1950427.7600000007</v>
      </c>
      <c r="N13" s="59">
        <v>1977016.43</v>
      </c>
      <c r="O13" s="59">
        <v>2399039.4800000004</v>
      </c>
      <c r="P13" s="59">
        <v>2499609.1399999997</v>
      </c>
      <c r="Q13" s="155">
        <v>3615220.95</v>
      </c>
      <c r="R13" s="155">
        <v>2253462.9</v>
      </c>
      <c r="S13" s="155">
        <v>2721998.1</v>
      </c>
      <c r="T13" s="155">
        <v>2999227.96</v>
      </c>
      <c r="U13" s="155">
        <v>2516197.04</v>
      </c>
      <c r="V13" s="155">
        <v>1029519</v>
      </c>
      <c r="W13" s="155">
        <v>765669.31</v>
      </c>
      <c r="X13" s="155">
        <v>1059768.6600000001</v>
      </c>
      <c r="Y13" s="155">
        <v>5105972</v>
      </c>
      <c r="Z13" s="155">
        <v>2087864</v>
      </c>
      <c r="AA13" s="155">
        <v>2172025.9900000002</v>
      </c>
      <c r="AB13" s="155">
        <v>2136563.7599999998</v>
      </c>
      <c r="AC13" s="155">
        <v>278207.95000000019</v>
      </c>
      <c r="AD13" s="321">
        <v>1944789.32</v>
      </c>
      <c r="AH13" s="416"/>
    </row>
    <row r="14" spans="1:34" x14ac:dyDescent="0.2">
      <c r="A14" s="13" t="s">
        <v>376</v>
      </c>
      <c r="B14" s="16" t="s">
        <v>86</v>
      </c>
      <c r="C14" s="155">
        <v>0</v>
      </c>
      <c r="D14" s="54">
        <v>3400.67</v>
      </c>
      <c r="E14" s="61">
        <v>25056.9</v>
      </c>
      <c r="F14" s="61">
        <v>44356.66</v>
      </c>
      <c r="G14" s="61">
        <v>62966</v>
      </c>
      <c r="H14" s="61">
        <v>188766.9</v>
      </c>
      <c r="I14" s="314">
        <v>263072.84000000003</v>
      </c>
      <c r="J14" s="59">
        <v>677.65</v>
      </c>
      <c r="K14" s="59">
        <v>13443.87</v>
      </c>
      <c r="L14" s="59">
        <v>4347.2599999999984</v>
      </c>
      <c r="M14" s="59">
        <f t="shared" si="0"/>
        <v>6588.1200000000008</v>
      </c>
      <c r="N14" s="59">
        <v>6889.83</v>
      </c>
      <c r="O14" s="59">
        <v>8423.4</v>
      </c>
      <c r="P14" s="59">
        <v>14970.010000000002</v>
      </c>
      <c r="Q14" s="155">
        <v>32682.759999999995</v>
      </c>
      <c r="R14" s="155">
        <v>17407.16</v>
      </c>
      <c r="S14" s="155">
        <v>14873.84</v>
      </c>
      <c r="T14" s="155">
        <v>11336.090000000004</v>
      </c>
      <c r="U14" s="155">
        <v>19348.909999999993</v>
      </c>
      <c r="V14" s="155">
        <v>26234</v>
      </c>
      <c r="W14" s="155">
        <v>41169.25</v>
      </c>
      <c r="X14" s="155">
        <v>59124.979999999996</v>
      </c>
      <c r="Y14" s="155">
        <v>62238.67</v>
      </c>
      <c r="Z14" s="155">
        <v>71677</v>
      </c>
      <c r="AA14" s="155">
        <v>74566.329999999987</v>
      </c>
      <c r="AB14" s="155">
        <v>62934.420000000013</v>
      </c>
      <c r="AC14" s="155">
        <v>53895.090000000026</v>
      </c>
      <c r="AD14" s="321">
        <v>66682.850000000006</v>
      </c>
      <c r="AH14" s="416"/>
    </row>
    <row r="15" spans="1:34" x14ac:dyDescent="0.2">
      <c r="A15" s="13" t="s">
        <v>410</v>
      </c>
      <c r="B15" s="26" t="s">
        <v>56</v>
      </c>
      <c r="C15" s="155">
        <v>0</v>
      </c>
      <c r="D15" s="54">
        <v>0</v>
      </c>
      <c r="E15" s="61">
        <v>0</v>
      </c>
      <c r="F15" s="61">
        <v>22443.03</v>
      </c>
      <c r="G15" s="61">
        <v>32014</v>
      </c>
      <c r="H15" s="61">
        <v>87256.639999999999</v>
      </c>
      <c r="I15" s="314">
        <v>125592.68</v>
      </c>
      <c r="J15" s="59">
        <v>0</v>
      </c>
      <c r="K15" s="59">
        <v>5121.62</v>
      </c>
      <c r="L15" s="59">
        <v>4347.2599999999993</v>
      </c>
      <c r="M15" s="59">
        <f t="shared" si="0"/>
        <v>-9468.8799999999992</v>
      </c>
      <c r="N15" s="59">
        <v>0</v>
      </c>
      <c r="O15" s="59">
        <v>7798.92</v>
      </c>
      <c r="P15" s="59">
        <v>7472.02</v>
      </c>
      <c r="Q15" s="155">
        <v>16743.060000000001</v>
      </c>
      <c r="R15" s="155">
        <v>8902.76</v>
      </c>
      <c r="S15" s="155">
        <v>7711.24</v>
      </c>
      <c r="T15" s="155">
        <v>5630.9000000000015</v>
      </c>
      <c r="U15" s="155">
        <v>9769.0999999999967</v>
      </c>
      <c r="V15" s="155">
        <v>7948</v>
      </c>
      <c r="W15" s="155">
        <v>11326</v>
      </c>
      <c r="X15" s="155">
        <v>39499.67</v>
      </c>
      <c r="Y15" s="155">
        <v>28482.97</v>
      </c>
      <c r="Z15" s="155">
        <v>31309</v>
      </c>
      <c r="AA15" s="155">
        <v>35564.92</v>
      </c>
      <c r="AB15" s="155">
        <v>30851.800000000003</v>
      </c>
      <c r="AC15" s="155">
        <v>27866.959999999992</v>
      </c>
      <c r="AD15" s="321">
        <v>29082.41</v>
      </c>
      <c r="AH15" s="416"/>
    </row>
    <row r="16" spans="1:34" x14ac:dyDescent="0.2">
      <c r="A16" s="13" t="s">
        <v>377</v>
      </c>
      <c r="B16" s="26" t="s">
        <v>57</v>
      </c>
      <c r="C16" s="155">
        <v>110649.05</v>
      </c>
      <c r="D16" s="54">
        <v>245503.25</v>
      </c>
      <c r="E16" s="61">
        <v>189840.5</v>
      </c>
      <c r="F16" s="61">
        <v>346027.89</v>
      </c>
      <c r="G16" s="61">
        <v>821037</v>
      </c>
      <c r="H16" s="61">
        <v>1498498.04</v>
      </c>
      <c r="I16" s="314">
        <v>1515451.85</v>
      </c>
      <c r="J16" s="59">
        <v>10864.95</v>
      </c>
      <c r="K16" s="59">
        <v>56639.360000000001</v>
      </c>
      <c r="L16" s="59">
        <v>102155.01999999999</v>
      </c>
      <c r="M16" s="59">
        <f t="shared" si="0"/>
        <v>20181.169999999998</v>
      </c>
      <c r="N16" s="59">
        <v>23140.54</v>
      </c>
      <c r="O16" s="59">
        <v>151452.6</v>
      </c>
      <c r="P16" s="59">
        <v>59498.859999999986</v>
      </c>
      <c r="Q16" s="155">
        <v>586945</v>
      </c>
      <c r="R16" s="155">
        <v>67654.16</v>
      </c>
      <c r="S16" s="155">
        <v>278175.83999999997</v>
      </c>
      <c r="T16" s="155">
        <v>178877.02999999997</v>
      </c>
      <c r="U16" s="155">
        <v>296329.97000000003</v>
      </c>
      <c r="V16" s="155">
        <v>347452</v>
      </c>
      <c r="W16" s="155">
        <v>562471.31000000006</v>
      </c>
      <c r="X16" s="155">
        <v>250214.15999999992</v>
      </c>
      <c r="Y16" s="155">
        <v>338360.57000000007</v>
      </c>
      <c r="Z16" s="155">
        <v>284715</v>
      </c>
      <c r="AA16" s="155">
        <v>672669.04</v>
      </c>
      <c r="AB16" s="155">
        <v>210455.83999999985</v>
      </c>
      <c r="AC16" s="155">
        <v>347611.9700000002</v>
      </c>
      <c r="AD16" s="321">
        <v>234657.12</v>
      </c>
      <c r="AH16" s="416"/>
    </row>
    <row r="17" spans="1:34" x14ac:dyDescent="0.2">
      <c r="A17" s="13" t="s">
        <v>378</v>
      </c>
      <c r="B17" s="26" t="s">
        <v>58</v>
      </c>
      <c r="C17" s="156">
        <v>0</v>
      </c>
      <c r="D17" s="62">
        <v>0</v>
      </c>
      <c r="E17" s="61">
        <v>0</v>
      </c>
      <c r="F17" s="281">
        <v>0</v>
      </c>
      <c r="G17" s="61">
        <v>0</v>
      </c>
      <c r="H17" s="61">
        <v>0</v>
      </c>
      <c r="I17" s="314">
        <v>0</v>
      </c>
      <c r="J17" s="59">
        <v>0</v>
      </c>
      <c r="K17" s="59">
        <v>0</v>
      </c>
      <c r="L17" s="59">
        <v>0</v>
      </c>
      <c r="M17" s="59">
        <f t="shared" si="0"/>
        <v>0</v>
      </c>
      <c r="N17" s="59">
        <v>0</v>
      </c>
      <c r="O17" s="59">
        <v>0</v>
      </c>
      <c r="P17" s="59">
        <v>0</v>
      </c>
      <c r="Q17" s="209">
        <v>0</v>
      </c>
      <c r="R17" s="209">
        <v>0</v>
      </c>
      <c r="S17" s="209">
        <v>0</v>
      </c>
      <c r="T17" s="209">
        <v>0</v>
      </c>
      <c r="U17" s="209">
        <v>0</v>
      </c>
      <c r="V17" s="209">
        <v>0</v>
      </c>
      <c r="W17" s="209">
        <v>0</v>
      </c>
      <c r="X17" s="209">
        <v>0</v>
      </c>
      <c r="Y17" s="209">
        <v>0</v>
      </c>
      <c r="Z17" s="209">
        <v>0</v>
      </c>
      <c r="AA17" s="209">
        <v>0</v>
      </c>
      <c r="AB17" s="209">
        <v>0</v>
      </c>
      <c r="AC17" s="209">
        <v>0</v>
      </c>
      <c r="AD17" s="331">
        <v>0</v>
      </c>
      <c r="AH17" s="416"/>
    </row>
    <row r="18" spans="1:34" x14ac:dyDescent="0.2">
      <c r="A18" s="45" t="s">
        <v>379</v>
      </c>
      <c r="B18" s="45" t="s">
        <v>59</v>
      </c>
      <c r="C18" s="154">
        <v>2879762.9899999998</v>
      </c>
      <c r="D18" s="56">
        <v>464485.24</v>
      </c>
      <c r="E18" s="203">
        <v>25510529.52</v>
      </c>
      <c r="F18" s="203">
        <v>30196400.829999998</v>
      </c>
      <c r="G18" s="203">
        <v>36251371</v>
      </c>
      <c r="H18" s="203">
        <v>16511409.150000006</v>
      </c>
      <c r="I18" s="309">
        <v>14248435.950000001</v>
      </c>
      <c r="J18" s="57">
        <v>676225.66999999993</v>
      </c>
      <c r="K18" s="57">
        <v>19535123.75</v>
      </c>
      <c r="L18" s="57">
        <v>1033170.75</v>
      </c>
      <c r="M18" s="57">
        <f t="shared" si="0"/>
        <v>4266009.3500000015</v>
      </c>
      <c r="N18" s="57">
        <v>4562873.9899999993</v>
      </c>
      <c r="O18" s="57">
        <v>8770496.7300000004</v>
      </c>
      <c r="P18" s="57">
        <v>9925529.4999999981</v>
      </c>
      <c r="Q18" s="158">
        <v>12992470.780000003</v>
      </c>
      <c r="R18" s="158">
        <v>6835889.4000000004</v>
      </c>
      <c r="S18" s="158">
        <v>12392508.6</v>
      </c>
      <c r="T18" s="158">
        <v>10105482.420000002</v>
      </c>
      <c r="U18" s="158">
        <v>6917490.5799999982</v>
      </c>
      <c r="V18" s="158">
        <v>8749908</v>
      </c>
      <c r="W18" s="158">
        <v>2659231.9800000004</v>
      </c>
      <c r="X18" s="158">
        <v>5743004.6099999966</v>
      </c>
      <c r="Y18" s="158">
        <v>-640735.43999999017</v>
      </c>
      <c r="Z18" s="158">
        <v>2625732</v>
      </c>
      <c r="AA18" s="158">
        <v>2391953.040000001</v>
      </c>
      <c r="AB18" s="158">
        <v>3355214.1400000006</v>
      </c>
      <c r="AC18" s="158">
        <v>5875536.7699999996</v>
      </c>
      <c r="AD18" s="329">
        <v>4757256.5399999991</v>
      </c>
      <c r="AH18" s="416"/>
    </row>
    <row r="19" spans="1:34" x14ac:dyDescent="0.2">
      <c r="A19" s="13" t="s">
        <v>380</v>
      </c>
      <c r="B19" s="26" t="s">
        <v>60</v>
      </c>
      <c r="C19" s="155">
        <v>55201.05</v>
      </c>
      <c r="D19" s="54">
        <v>8799.0300000000007</v>
      </c>
      <c r="E19" s="61">
        <v>8.26</v>
      </c>
      <c r="F19" s="282">
        <v>14518.42</v>
      </c>
      <c r="G19" s="61">
        <v>18024</v>
      </c>
      <c r="H19" s="61">
        <v>215788.85999999996</v>
      </c>
      <c r="I19" s="314">
        <v>465023.52</v>
      </c>
      <c r="J19" s="59">
        <v>1.04</v>
      </c>
      <c r="K19" s="59">
        <v>5.4</v>
      </c>
      <c r="L19" s="59">
        <v>0.85999999999999943</v>
      </c>
      <c r="M19" s="59">
        <f t="shared" si="0"/>
        <v>0.96</v>
      </c>
      <c r="N19" s="59">
        <v>1.02</v>
      </c>
      <c r="O19" s="59">
        <v>5013.66</v>
      </c>
      <c r="P19" s="59">
        <v>4504.42</v>
      </c>
      <c r="Q19" s="155">
        <v>8504.9</v>
      </c>
      <c r="R19" s="155">
        <v>4511.41</v>
      </c>
      <c r="S19" s="155">
        <v>4501.59</v>
      </c>
      <c r="T19" s="155">
        <v>4504.4600000000009</v>
      </c>
      <c r="U19" s="155">
        <v>4506.5399999999991</v>
      </c>
      <c r="V19" s="155">
        <v>6</v>
      </c>
      <c r="W19" s="155">
        <v>0.95000000000000018</v>
      </c>
      <c r="X19" s="155">
        <v>94.8</v>
      </c>
      <c r="Y19" s="155">
        <v>215687.10999999996</v>
      </c>
      <c r="Z19" s="155">
        <v>366338</v>
      </c>
      <c r="AA19" s="155">
        <v>2857.9699999999721</v>
      </c>
      <c r="AB19" s="155">
        <v>93970.340000000026</v>
      </c>
      <c r="AC19" s="155">
        <v>1857.210000000021</v>
      </c>
      <c r="AD19" s="321">
        <v>210823.83000000002</v>
      </c>
      <c r="AH19" s="416"/>
    </row>
    <row r="20" spans="1:34" x14ac:dyDescent="0.2">
      <c r="A20" s="13" t="s">
        <v>381</v>
      </c>
      <c r="B20" s="16" t="s">
        <v>87</v>
      </c>
      <c r="C20" s="156">
        <v>0</v>
      </c>
      <c r="D20" s="62">
        <v>0</v>
      </c>
      <c r="E20" s="61">
        <v>0</v>
      </c>
      <c r="F20" s="61">
        <v>0</v>
      </c>
      <c r="G20" s="61">
        <v>0</v>
      </c>
      <c r="H20" s="61">
        <v>209377.27999999997</v>
      </c>
      <c r="I20" s="314">
        <v>91307</v>
      </c>
      <c r="J20" s="59">
        <v>0</v>
      </c>
      <c r="K20" s="59">
        <v>0</v>
      </c>
      <c r="L20" s="59">
        <v>0</v>
      </c>
      <c r="M20" s="59">
        <f t="shared" si="0"/>
        <v>0</v>
      </c>
      <c r="N20" s="59">
        <v>0</v>
      </c>
      <c r="O20" s="59">
        <v>0</v>
      </c>
      <c r="P20" s="59">
        <v>0</v>
      </c>
      <c r="Q20" s="155">
        <v>0</v>
      </c>
      <c r="R20" s="155">
        <v>0</v>
      </c>
      <c r="S20" s="155">
        <v>0</v>
      </c>
      <c r="T20" s="155">
        <v>0</v>
      </c>
      <c r="U20" s="155">
        <v>0</v>
      </c>
      <c r="V20" s="155">
        <v>0</v>
      </c>
      <c r="W20" s="155">
        <v>0</v>
      </c>
      <c r="X20" s="155">
        <v>0</v>
      </c>
      <c r="Y20" s="155">
        <v>209377.27999999997</v>
      </c>
      <c r="Z20" s="155">
        <v>0</v>
      </c>
      <c r="AA20" s="155">
        <v>0</v>
      </c>
      <c r="AB20" s="155">
        <v>91307</v>
      </c>
      <c r="AC20" s="155">
        <v>0</v>
      </c>
      <c r="AD20" s="321">
        <v>4065.04</v>
      </c>
      <c r="AH20" s="416"/>
    </row>
    <row r="21" spans="1:34" x14ac:dyDescent="0.2">
      <c r="A21" s="13" t="s">
        <v>382</v>
      </c>
      <c r="B21" s="16" t="s">
        <v>415</v>
      </c>
      <c r="C21" s="155">
        <v>55200</v>
      </c>
      <c r="D21" s="62">
        <v>0</v>
      </c>
      <c r="E21" s="61">
        <v>0</v>
      </c>
      <c r="F21" s="61">
        <v>0</v>
      </c>
      <c r="G21" s="61">
        <v>0</v>
      </c>
      <c r="H21" s="61">
        <v>0</v>
      </c>
      <c r="I21" s="314">
        <v>0</v>
      </c>
      <c r="J21" s="59">
        <v>0</v>
      </c>
      <c r="K21" s="59">
        <v>0</v>
      </c>
      <c r="L21" s="59">
        <v>0</v>
      </c>
      <c r="M21" s="59">
        <f t="shared" si="0"/>
        <v>0</v>
      </c>
      <c r="N21" s="59">
        <v>0</v>
      </c>
      <c r="O21" s="59">
        <v>0</v>
      </c>
      <c r="P21" s="59">
        <v>0</v>
      </c>
      <c r="Q21" s="155">
        <v>0</v>
      </c>
      <c r="R21" s="155">
        <v>0</v>
      </c>
      <c r="S21" s="155">
        <v>0</v>
      </c>
      <c r="T21" s="155">
        <v>0</v>
      </c>
      <c r="U21" s="155">
        <v>0</v>
      </c>
      <c r="V21" s="155">
        <v>0</v>
      </c>
      <c r="W21" s="155">
        <v>0</v>
      </c>
      <c r="X21" s="155">
        <v>0</v>
      </c>
      <c r="Y21" s="155">
        <v>0</v>
      </c>
      <c r="Z21" s="155">
        <v>0</v>
      </c>
      <c r="AA21" s="155">
        <v>0</v>
      </c>
      <c r="AB21" s="155">
        <v>0</v>
      </c>
      <c r="AC21" s="155">
        <v>0</v>
      </c>
      <c r="AD21" s="321">
        <v>0</v>
      </c>
      <c r="AH21" s="416"/>
    </row>
    <row r="22" spans="1:34" x14ac:dyDescent="0.2">
      <c r="A22" s="13" t="s">
        <v>383</v>
      </c>
      <c r="B22" s="16" t="s">
        <v>88</v>
      </c>
      <c r="C22" s="155">
        <v>0</v>
      </c>
      <c r="D22" s="62">
        <v>0</v>
      </c>
      <c r="E22" s="61">
        <v>0</v>
      </c>
      <c r="F22" s="61">
        <v>0</v>
      </c>
      <c r="G22" s="61">
        <v>0</v>
      </c>
      <c r="H22" s="61">
        <v>0</v>
      </c>
      <c r="I22" s="314">
        <v>0</v>
      </c>
      <c r="J22" s="59">
        <v>0</v>
      </c>
      <c r="K22" s="59">
        <v>0</v>
      </c>
      <c r="L22" s="59">
        <v>0</v>
      </c>
      <c r="M22" s="59">
        <f t="shared" si="0"/>
        <v>0</v>
      </c>
      <c r="N22" s="59">
        <v>0</v>
      </c>
      <c r="O22" s="59">
        <v>0</v>
      </c>
      <c r="P22" s="59">
        <v>0</v>
      </c>
      <c r="Q22" s="155">
        <v>0</v>
      </c>
      <c r="R22" s="155">
        <v>0</v>
      </c>
      <c r="S22" s="155">
        <v>0</v>
      </c>
      <c r="T22" s="155">
        <v>0</v>
      </c>
      <c r="U22" s="155">
        <v>0</v>
      </c>
      <c r="V22" s="155">
        <v>0</v>
      </c>
      <c r="W22" s="155">
        <v>0</v>
      </c>
      <c r="X22" s="155">
        <v>0</v>
      </c>
      <c r="Y22" s="155">
        <v>0</v>
      </c>
      <c r="Z22" s="155">
        <v>0</v>
      </c>
      <c r="AA22" s="155">
        <v>0</v>
      </c>
      <c r="AB22" s="155">
        <v>0</v>
      </c>
      <c r="AC22" s="155">
        <v>0</v>
      </c>
      <c r="AD22" s="321">
        <v>0</v>
      </c>
      <c r="AH22" s="416"/>
    </row>
    <row r="23" spans="1:34" x14ac:dyDescent="0.2">
      <c r="A23" s="13" t="s">
        <v>384</v>
      </c>
      <c r="B23" s="16" t="s">
        <v>416</v>
      </c>
      <c r="C23" s="156">
        <v>1.05</v>
      </c>
      <c r="D23" s="62">
        <v>8799.0300000000007</v>
      </c>
      <c r="E23" s="61">
        <v>8.26</v>
      </c>
      <c r="F23" s="61">
        <v>14518.42</v>
      </c>
      <c r="G23" s="61">
        <v>18024</v>
      </c>
      <c r="H23" s="61">
        <v>6411.58</v>
      </c>
      <c r="I23" s="314">
        <v>373716.52</v>
      </c>
      <c r="J23" s="59">
        <v>1.04</v>
      </c>
      <c r="K23" s="59">
        <v>5.4</v>
      </c>
      <c r="L23" s="59">
        <v>0.85999999999999943</v>
      </c>
      <c r="M23" s="59">
        <f t="shared" si="0"/>
        <v>0.96</v>
      </c>
      <c r="N23" s="59">
        <v>1.02</v>
      </c>
      <c r="O23" s="59">
        <v>5013.66</v>
      </c>
      <c r="P23" s="59">
        <v>4504.42</v>
      </c>
      <c r="Q23" s="155">
        <v>8504.9</v>
      </c>
      <c r="R23" s="155">
        <v>4511.41</v>
      </c>
      <c r="S23" s="155">
        <v>4501.59</v>
      </c>
      <c r="T23" s="155">
        <v>4504.4600000000009</v>
      </c>
      <c r="U23" s="155">
        <v>4506.5399999999991</v>
      </c>
      <c r="V23" s="155">
        <v>6</v>
      </c>
      <c r="W23" s="155">
        <v>0.95000000000000018</v>
      </c>
      <c r="X23" s="155">
        <v>94.8</v>
      </c>
      <c r="Y23" s="155">
        <v>6309.83</v>
      </c>
      <c r="Z23" s="155">
        <v>366338</v>
      </c>
      <c r="AA23" s="155">
        <v>2857.9699999999721</v>
      </c>
      <c r="AB23" s="155">
        <v>2663.3400000000256</v>
      </c>
      <c r="AC23" s="155">
        <v>1857.210000000021</v>
      </c>
      <c r="AD23" s="321">
        <v>206758.79</v>
      </c>
      <c r="AH23" s="416"/>
    </row>
    <row r="24" spans="1:34" x14ac:dyDescent="0.2">
      <c r="A24" s="13" t="s">
        <v>385</v>
      </c>
      <c r="B24" s="26" t="s">
        <v>61</v>
      </c>
      <c r="C24" s="156">
        <v>0</v>
      </c>
      <c r="D24" s="62">
        <v>15485.07</v>
      </c>
      <c r="E24" s="61">
        <v>4716.49</v>
      </c>
      <c r="F24" s="61">
        <v>17790.57</v>
      </c>
      <c r="G24" s="61">
        <v>210847</v>
      </c>
      <c r="H24" s="61">
        <v>969173.66</v>
      </c>
      <c r="I24" s="314">
        <v>786675.24</v>
      </c>
      <c r="J24" s="59">
        <v>0.81</v>
      </c>
      <c r="K24" s="59">
        <v>3385.9900000000002</v>
      </c>
      <c r="L24" s="59">
        <v>1.1099999999996726</v>
      </c>
      <c r="M24" s="59">
        <f t="shared" si="0"/>
        <v>1328.5799999999995</v>
      </c>
      <c r="N24" s="59">
        <v>2.73</v>
      </c>
      <c r="O24" s="59">
        <v>1396.8</v>
      </c>
      <c r="P24" s="59">
        <v>36.039999999999964</v>
      </c>
      <c r="Q24" s="155">
        <v>209411.43</v>
      </c>
      <c r="R24" s="155">
        <v>128709.44</v>
      </c>
      <c r="S24" s="155">
        <v>35211.56</v>
      </c>
      <c r="T24" s="155">
        <v>11764.940000000002</v>
      </c>
      <c r="U24" s="155">
        <v>35161.06</v>
      </c>
      <c r="V24" s="155">
        <v>110874</v>
      </c>
      <c r="W24" s="155">
        <v>115502.26999999999</v>
      </c>
      <c r="X24" s="155">
        <v>261547.51999999999</v>
      </c>
      <c r="Y24" s="155">
        <v>481249.87000000005</v>
      </c>
      <c r="Z24" s="155">
        <v>122259</v>
      </c>
      <c r="AA24" s="155">
        <v>135347.47999999998</v>
      </c>
      <c r="AB24" s="155">
        <v>168223.56</v>
      </c>
      <c r="AC24" s="155">
        <v>360845.2</v>
      </c>
      <c r="AD24" s="321">
        <v>96015.89</v>
      </c>
      <c r="AH24" s="416"/>
    </row>
    <row r="25" spans="1:34" x14ac:dyDescent="0.2">
      <c r="A25" s="13" t="s">
        <v>386</v>
      </c>
      <c r="B25" s="26" t="s">
        <v>62</v>
      </c>
      <c r="C25" s="155">
        <v>0</v>
      </c>
      <c r="D25" s="62">
        <v>0</v>
      </c>
      <c r="E25" s="61">
        <v>0</v>
      </c>
      <c r="F25" s="61">
        <v>0</v>
      </c>
      <c r="G25" s="61">
        <v>0</v>
      </c>
      <c r="H25" s="61">
        <v>0</v>
      </c>
      <c r="I25" s="314">
        <v>0</v>
      </c>
      <c r="J25" s="59">
        <v>0</v>
      </c>
      <c r="K25" s="59">
        <v>0</v>
      </c>
      <c r="L25" s="59">
        <v>0</v>
      </c>
      <c r="M25" s="59">
        <f t="shared" si="0"/>
        <v>0</v>
      </c>
      <c r="N25" s="59">
        <v>0</v>
      </c>
      <c r="O25" s="59">
        <v>0</v>
      </c>
      <c r="P25" s="59">
        <v>0</v>
      </c>
      <c r="Q25" s="155">
        <v>0</v>
      </c>
      <c r="R25" s="155">
        <v>0</v>
      </c>
      <c r="S25" s="155">
        <v>0</v>
      </c>
      <c r="T25" s="155">
        <v>0</v>
      </c>
      <c r="U25" s="155">
        <v>0</v>
      </c>
      <c r="V25" s="155">
        <v>0</v>
      </c>
      <c r="W25" s="155">
        <v>0</v>
      </c>
      <c r="X25" s="155">
        <v>0</v>
      </c>
      <c r="Y25" s="155">
        <v>0</v>
      </c>
      <c r="Z25" s="155">
        <v>0</v>
      </c>
      <c r="AA25" s="155">
        <v>17229.580000000002</v>
      </c>
      <c r="AB25" s="155">
        <v>-17229.580000000002</v>
      </c>
      <c r="AC25" s="155">
        <v>0</v>
      </c>
      <c r="AD25" s="321">
        <v>0</v>
      </c>
      <c r="AH25" s="416"/>
    </row>
    <row r="26" spans="1:34" x14ac:dyDescent="0.2">
      <c r="A26" s="13" t="s">
        <v>387</v>
      </c>
      <c r="B26" s="26" t="s">
        <v>63</v>
      </c>
      <c r="C26" s="155">
        <v>0</v>
      </c>
      <c r="D26" s="54">
        <v>0</v>
      </c>
      <c r="E26" s="204">
        <v>1328.22</v>
      </c>
      <c r="F26" s="204">
        <v>0</v>
      </c>
      <c r="G26" s="204">
        <v>0</v>
      </c>
      <c r="H26" s="204">
        <v>0</v>
      </c>
      <c r="I26" s="316">
        <v>0</v>
      </c>
      <c r="J26" s="59">
        <v>0</v>
      </c>
      <c r="K26" s="59">
        <v>0</v>
      </c>
      <c r="L26" s="59">
        <v>0</v>
      </c>
      <c r="M26" s="59">
        <f t="shared" si="0"/>
        <v>1328.22</v>
      </c>
      <c r="N26" s="59">
        <v>0</v>
      </c>
      <c r="O26" s="59">
        <v>0</v>
      </c>
      <c r="P26" s="59">
        <v>0</v>
      </c>
      <c r="Q26" s="155">
        <v>0</v>
      </c>
      <c r="R26" s="155">
        <v>0</v>
      </c>
      <c r="S26" s="155">
        <v>0</v>
      </c>
      <c r="T26" s="155">
        <v>0</v>
      </c>
      <c r="U26" s="155">
        <v>0</v>
      </c>
      <c r="V26" s="155">
        <v>0</v>
      </c>
      <c r="W26" s="155">
        <v>0</v>
      </c>
      <c r="X26" s="155">
        <v>0</v>
      </c>
      <c r="Y26" s="155">
        <v>0</v>
      </c>
      <c r="Z26" s="155">
        <v>0</v>
      </c>
      <c r="AA26" s="155">
        <v>0</v>
      </c>
      <c r="AB26" s="155">
        <v>0</v>
      </c>
      <c r="AC26" s="155">
        <v>0</v>
      </c>
      <c r="AD26" s="321">
        <v>0</v>
      </c>
      <c r="AH26" s="416"/>
    </row>
    <row r="27" spans="1:34" x14ac:dyDescent="0.2">
      <c r="A27" s="13" t="s">
        <v>388</v>
      </c>
      <c r="B27" s="26" t="s">
        <v>64</v>
      </c>
      <c r="C27" s="155">
        <v>0</v>
      </c>
      <c r="D27" s="62">
        <v>15485.07</v>
      </c>
      <c r="E27" s="61">
        <v>3388.27</v>
      </c>
      <c r="F27" s="281">
        <v>17790.57</v>
      </c>
      <c r="G27" s="61">
        <v>210847</v>
      </c>
      <c r="H27" s="61">
        <v>969173.66</v>
      </c>
      <c r="I27" s="314">
        <v>786675.24</v>
      </c>
      <c r="J27" s="59">
        <v>0.81</v>
      </c>
      <c r="K27" s="59">
        <v>3385.9900000000002</v>
      </c>
      <c r="L27" s="59">
        <v>1.1099999999996726</v>
      </c>
      <c r="M27" s="59">
        <f t="shared" si="0"/>
        <v>0.36000000000012733</v>
      </c>
      <c r="N27" s="59">
        <v>2.73</v>
      </c>
      <c r="O27" s="59">
        <v>1396.8</v>
      </c>
      <c r="P27" s="59">
        <v>36.039999999999964</v>
      </c>
      <c r="Q27" s="155">
        <v>209411.43</v>
      </c>
      <c r="R27" s="155">
        <v>128709.44</v>
      </c>
      <c r="S27" s="155">
        <v>35211.56</v>
      </c>
      <c r="T27" s="155">
        <v>11764.940000000002</v>
      </c>
      <c r="U27" s="155">
        <v>35161.06</v>
      </c>
      <c r="V27" s="155">
        <v>110874</v>
      </c>
      <c r="W27" s="155">
        <v>115502.26999999999</v>
      </c>
      <c r="X27" s="155">
        <v>261547.51999999999</v>
      </c>
      <c r="Y27" s="155">
        <v>481249.87000000005</v>
      </c>
      <c r="Z27" s="155">
        <v>122259</v>
      </c>
      <c r="AA27" s="155">
        <v>118117.9</v>
      </c>
      <c r="AB27" s="155">
        <v>185453.13999999998</v>
      </c>
      <c r="AC27" s="155">
        <v>360845.19999999995</v>
      </c>
      <c r="AD27" s="321">
        <v>96015.89</v>
      </c>
      <c r="AH27" s="416"/>
    </row>
    <row r="28" spans="1:34" x14ac:dyDescent="0.2">
      <c r="A28" s="45" t="s">
        <v>389</v>
      </c>
      <c r="B28" s="45" t="s">
        <v>65</v>
      </c>
      <c r="C28" s="154">
        <v>2934964.0399999996</v>
      </c>
      <c r="D28" s="56">
        <v>457799.2</v>
      </c>
      <c r="E28" s="203">
        <v>25505821.289999999</v>
      </c>
      <c r="F28" s="203">
        <v>30193128.68</v>
      </c>
      <c r="G28" s="203">
        <v>36058548</v>
      </c>
      <c r="H28" s="203">
        <v>15758024.350000005</v>
      </c>
      <c r="I28" s="309">
        <v>13926784.23</v>
      </c>
      <c r="J28" s="57">
        <v>676225.9</v>
      </c>
      <c r="K28" s="57">
        <v>19531743.16</v>
      </c>
      <c r="L28" s="57">
        <v>1033170.5</v>
      </c>
      <c r="M28" s="57">
        <f t="shared" si="0"/>
        <v>4264681.7300000004</v>
      </c>
      <c r="N28" s="57">
        <v>4562872.2799999984</v>
      </c>
      <c r="O28" s="57">
        <v>8774113.5900000036</v>
      </c>
      <c r="P28" s="57">
        <v>9929997.879999999</v>
      </c>
      <c r="Q28" s="210">
        <v>12791564.25</v>
      </c>
      <c r="R28" s="210">
        <v>6711691.3700000001</v>
      </c>
      <c r="S28" s="210">
        <v>12361797.629999999</v>
      </c>
      <c r="T28" s="210">
        <v>10098221.940000005</v>
      </c>
      <c r="U28" s="210">
        <v>6886837.0599999949</v>
      </c>
      <c r="V28" s="210">
        <v>8639040</v>
      </c>
      <c r="W28" s="210">
        <v>2543730.66</v>
      </c>
      <c r="X28" s="210">
        <v>5481551.8899999969</v>
      </c>
      <c r="Y28" s="210">
        <v>-906298.1999999918</v>
      </c>
      <c r="Z28" s="210">
        <v>2869812</v>
      </c>
      <c r="AA28" s="210">
        <v>2259462.5300000012</v>
      </c>
      <c r="AB28" s="210">
        <v>3280960.9200000004</v>
      </c>
      <c r="AC28" s="210">
        <v>5516548.7799999993</v>
      </c>
      <c r="AD28" s="330">
        <v>4872064.4799999995</v>
      </c>
      <c r="AF28" s="417"/>
      <c r="AH28" s="416"/>
    </row>
    <row r="29" spans="1:34" x14ac:dyDescent="0.2">
      <c r="A29" s="13" t="s">
        <v>390</v>
      </c>
      <c r="B29" s="26" t="s">
        <v>66</v>
      </c>
      <c r="C29" s="155">
        <v>60463.76</v>
      </c>
      <c r="D29" s="62">
        <v>0</v>
      </c>
      <c r="E29" s="61">
        <v>124575.8</v>
      </c>
      <c r="F29" s="282">
        <v>1232955.2999999998</v>
      </c>
      <c r="G29" s="61">
        <v>4028082</v>
      </c>
      <c r="H29" s="61">
        <v>5377495.5899999999</v>
      </c>
      <c r="I29" s="314">
        <v>4032281.75</v>
      </c>
      <c r="J29" s="59">
        <v>188166.26</v>
      </c>
      <c r="K29" s="59">
        <v>-61295.350000000006</v>
      </c>
      <c r="L29" s="59">
        <v>0</v>
      </c>
      <c r="M29" s="59">
        <f t="shared" si="0"/>
        <v>-2295.1100000000006</v>
      </c>
      <c r="N29" s="59">
        <v>645184.49</v>
      </c>
      <c r="O29" s="59">
        <v>-292303.57000000007</v>
      </c>
      <c r="P29" s="59">
        <v>528964.60000000021</v>
      </c>
      <c r="Q29" s="210">
        <v>3146236.48</v>
      </c>
      <c r="R29" s="210">
        <v>752336.99</v>
      </c>
      <c r="S29" s="210">
        <v>994471.01</v>
      </c>
      <c r="T29" s="210">
        <v>1596622.3900000001</v>
      </c>
      <c r="U29" s="210">
        <v>684651.60999999987</v>
      </c>
      <c r="V29" s="210">
        <v>1470619</v>
      </c>
      <c r="W29" s="210">
        <v>1553470.4100000001</v>
      </c>
      <c r="X29" s="210">
        <v>1398137.3899999997</v>
      </c>
      <c r="Y29" s="210">
        <v>955268.79</v>
      </c>
      <c r="Z29" s="210">
        <v>1015380</v>
      </c>
      <c r="AA29" s="210">
        <v>997841.64000000013</v>
      </c>
      <c r="AB29" s="210">
        <v>858397.86999999976</v>
      </c>
      <c r="AC29" s="210">
        <v>1160662.2400000002</v>
      </c>
      <c r="AD29" s="330">
        <v>1036153.23</v>
      </c>
    </row>
    <row r="30" spans="1:34" x14ac:dyDescent="0.2">
      <c r="A30" s="13" t="s">
        <v>391</v>
      </c>
      <c r="B30" s="26" t="s">
        <v>67</v>
      </c>
      <c r="C30" s="155">
        <v>0</v>
      </c>
      <c r="D30" s="54">
        <v>0</v>
      </c>
      <c r="E30" s="204">
        <v>0</v>
      </c>
      <c r="F30" s="204">
        <v>0</v>
      </c>
      <c r="G30" s="204">
        <v>0</v>
      </c>
      <c r="H30" s="204">
        <v>0</v>
      </c>
      <c r="I30" s="316">
        <v>0</v>
      </c>
      <c r="J30" s="59">
        <v>0</v>
      </c>
      <c r="K30" s="59">
        <v>0</v>
      </c>
      <c r="L30" s="59">
        <v>0</v>
      </c>
      <c r="M30" s="59">
        <f t="shared" si="0"/>
        <v>0</v>
      </c>
      <c r="N30" s="59">
        <v>0</v>
      </c>
      <c r="O30" s="59">
        <v>0</v>
      </c>
      <c r="P30" s="59">
        <v>0</v>
      </c>
      <c r="Q30" s="155">
        <v>0</v>
      </c>
      <c r="R30" s="155">
        <v>0</v>
      </c>
      <c r="S30" s="155">
        <v>0</v>
      </c>
      <c r="T30" s="155">
        <v>0</v>
      </c>
      <c r="U30" s="155">
        <v>0</v>
      </c>
      <c r="V30" s="155">
        <v>0</v>
      </c>
      <c r="W30" s="155">
        <v>0</v>
      </c>
      <c r="X30" s="155">
        <v>0</v>
      </c>
      <c r="Y30" s="155">
        <v>0</v>
      </c>
      <c r="Z30" s="155">
        <v>0</v>
      </c>
      <c r="AA30" s="155">
        <v>0</v>
      </c>
      <c r="AB30" s="155">
        <v>0</v>
      </c>
      <c r="AC30" s="155">
        <v>0</v>
      </c>
      <c r="AD30" s="321">
        <v>0</v>
      </c>
    </row>
    <row r="31" spans="1:34" x14ac:dyDescent="0.2">
      <c r="A31" s="13" t="s">
        <v>392</v>
      </c>
      <c r="B31" s="26" t="s">
        <v>68</v>
      </c>
      <c r="C31" s="155">
        <v>7634.39</v>
      </c>
      <c r="D31" s="62">
        <v>0</v>
      </c>
      <c r="E31" s="61">
        <v>739.34</v>
      </c>
      <c r="F31" s="61">
        <v>33360.370000000003</v>
      </c>
      <c r="G31" s="61">
        <v>3226239</v>
      </c>
      <c r="H31" s="61">
        <v>5377495.5899999999</v>
      </c>
      <c r="I31" s="314">
        <v>3884103.88</v>
      </c>
      <c r="J31" s="59">
        <v>739.34</v>
      </c>
      <c r="K31" s="59">
        <v>0</v>
      </c>
      <c r="L31" s="59">
        <v>0</v>
      </c>
      <c r="M31" s="59">
        <f t="shared" si="0"/>
        <v>0</v>
      </c>
      <c r="N31" s="59">
        <v>0</v>
      </c>
      <c r="O31" s="59">
        <v>0</v>
      </c>
      <c r="P31" s="59">
        <v>0</v>
      </c>
      <c r="Q31" s="155">
        <v>3226239</v>
      </c>
      <c r="R31" s="155">
        <v>179720.14</v>
      </c>
      <c r="S31" s="155">
        <v>678691.86</v>
      </c>
      <c r="T31" s="155">
        <v>1005098.35</v>
      </c>
      <c r="U31" s="155">
        <v>1362728.65</v>
      </c>
      <c r="V31" s="155">
        <v>1470619</v>
      </c>
      <c r="W31" s="155">
        <v>1553470.4100000001</v>
      </c>
      <c r="X31" s="155">
        <v>1398137.3899999997</v>
      </c>
      <c r="Y31" s="155">
        <v>955268.79</v>
      </c>
      <c r="Z31" s="155">
        <v>960621</v>
      </c>
      <c r="AA31" s="155">
        <v>1001585.53</v>
      </c>
      <c r="AB31" s="155">
        <v>909412.97999999975</v>
      </c>
      <c r="AC31" s="155">
        <v>1012484.3700000001</v>
      </c>
      <c r="AD31" s="321">
        <v>1036153.23</v>
      </c>
    </row>
    <row r="32" spans="1:34" x14ac:dyDescent="0.2">
      <c r="A32" s="13" t="s">
        <v>393</v>
      </c>
      <c r="B32" s="26" t="s">
        <v>48</v>
      </c>
      <c r="C32" s="156">
        <v>0</v>
      </c>
      <c r="D32" s="62">
        <v>0</v>
      </c>
      <c r="E32" s="61">
        <v>0</v>
      </c>
      <c r="F32" s="61">
        <v>0</v>
      </c>
      <c r="G32" s="61">
        <v>0</v>
      </c>
      <c r="H32" s="61">
        <v>0</v>
      </c>
      <c r="I32" s="314">
        <v>0</v>
      </c>
      <c r="J32" s="59">
        <v>0</v>
      </c>
      <c r="K32" s="59">
        <v>0</v>
      </c>
      <c r="L32" s="59">
        <v>0</v>
      </c>
      <c r="M32" s="59">
        <f t="shared" si="0"/>
        <v>0</v>
      </c>
      <c r="N32" s="59">
        <v>0</v>
      </c>
      <c r="O32" s="59">
        <v>0</v>
      </c>
      <c r="P32" s="59">
        <v>0</v>
      </c>
      <c r="Q32" s="155">
        <v>0</v>
      </c>
      <c r="R32" s="155">
        <v>0</v>
      </c>
      <c r="S32" s="155">
        <v>0</v>
      </c>
      <c r="T32" s="155">
        <v>0</v>
      </c>
      <c r="U32" s="155">
        <v>0</v>
      </c>
      <c r="V32" s="155">
        <v>0</v>
      </c>
      <c r="W32" s="155">
        <v>0</v>
      </c>
      <c r="X32" s="155">
        <v>0</v>
      </c>
      <c r="Y32" s="155">
        <v>0</v>
      </c>
      <c r="Z32" s="155">
        <v>0</v>
      </c>
      <c r="AA32" s="155">
        <v>0</v>
      </c>
      <c r="AB32" s="155">
        <v>0</v>
      </c>
      <c r="AC32" s="155">
        <v>0</v>
      </c>
      <c r="AD32" s="321">
        <v>0</v>
      </c>
    </row>
    <row r="33" spans="1:36" s="247" customFormat="1" x14ac:dyDescent="0.2">
      <c r="A33" s="248" t="s">
        <v>394</v>
      </c>
      <c r="B33" s="249" t="s">
        <v>69</v>
      </c>
      <c r="C33" s="250">
        <v>0</v>
      </c>
      <c r="D33" s="251">
        <v>0</v>
      </c>
      <c r="E33" s="252">
        <v>0</v>
      </c>
      <c r="F33" s="252">
        <v>70627.5</v>
      </c>
      <c r="G33" s="252">
        <v>0</v>
      </c>
      <c r="H33" s="252">
        <v>0</v>
      </c>
      <c r="I33" s="317">
        <v>0</v>
      </c>
      <c r="J33" s="59">
        <v>0</v>
      </c>
      <c r="K33" s="59">
        <v>0</v>
      </c>
      <c r="L33" s="59">
        <v>0</v>
      </c>
      <c r="M33" s="59">
        <f t="shared" si="0"/>
        <v>0</v>
      </c>
      <c r="N33" s="59">
        <v>0</v>
      </c>
      <c r="O33" s="59">
        <v>0</v>
      </c>
      <c r="P33" s="59">
        <v>0</v>
      </c>
      <c r="Q33" s="247">
        <v>0</v>
      </c>
      <c r="R33" s="247">
        <v>144675</v>
      </c>
      <c r="S33" s="247">
        <v>-16155</v>
      </c>
      <c r="T33" s="247">
        <v>-128520</v>
      </c>
      <c r="U33" s="247">
        <v>0</v>
      </c>
      <c r="V33" s="247">
        <v>0</v>
      </c>
      <c r="W33" s="247">
        <v>0</v>
      </c>
      <c r="X33" s="247">
        <v>0</v>
      </c>
      <c r="Y33" s="381">
        <v>0</v>
      </c>
      <c r="Z33" s="381">
        <v>0</v>
      </c>
      <c r="AA33" s="381">
        <v>0</v>
      </c>
      <c r="AB33" s="381">
        <v>0</v>
      </c>
      <c r="AC33" s="381">
        <v>0</v>
      </c>
      <c r="AD33" s="332">
        <v>0</v>
      </c>
      <c r="AG33" s="415"/>
    </row>
    <row r="34" spans="1:36" x14ac:dyDescent="0.2">
      <c r="A34" s="13" t="s">
        <v>395</v>
      </c>
      <c r="B34" s="26" t="s">
        <v>70</v>
      </c>
      <c r="C34" s="157">
        <v>0</v>
      </c>
      <c r="D34" s="62">
        <v>0</v>
      </c>
      <c r="E34" s="61">
        <v>0</v>
      </c>
      <c r="F34" s="61">
        <v>233326.5</v>
      </c>
      <c r="G34" s="61">
        <v>0</v>
      </c>
      <c r="H34" s="61">
        <v>0</v>
      </c>
      <c r="I34" s="314">
        <v>0</v>
      </c>
      <c r="J34" s="59">
        <v>0</v>
      </c>
      <c r="K34" s="59">
        <v>0</v>
      </c>
      <c r="L34" s="59">
        <v>0</v>
      </c>
      <c r="M34" s="59">
        <f t="shared" si="0"/>
        <v>0</v>
      </c>
      <c r="N34" s="59">
        <v>0</v>
      </c>
      <c r="O34" s="59">
        <v>0</v>
      </c>
      <c r="P34" s="59">
        <v>0</v>
      </c>
      <c r="Q34" s="155">
        <v>0</v>
      </c>
      <c r="R34" s="155">
        <v>0</v>
      </c>
      <c r="S34" s="155">
        <v>0</v>
      </c>
      <c r="T34" s="155">
        <v>0</v>
      </c>
      <c r="U34" s="155">
        <v>0</v>
      </c>
      <c r="V34" s="155">
        <v>0</v>
      </c>
      <c r="W34" s="155">
        <v>0</v>
      </c>
      <c r="X34" s="155">
        <v>0</v>
      </c>
      <c r="Y34" s="155">
        <v>0</v>
      </c>
      <c r="Z34" s="155">
        <v>0</v>
      </c>
      <c r="AA34" s="155">
        <v>0</v>
      </c>
      <c r="AB34" s="155">
        <v>0</v>
      </c>
      <c r="AC34" s="155">
        <v>0</v>
      </c>
      <c r="AD34" s="321">
        <v>0</v>
      </c>
    </row>
    <row r="35" spans="1:36" x14ac:dyDescent="0.2">
      <c r="A35" s="13" t="s">
        <v>396</v>
      </c>
      <c r="B35" s="26" t="s">
        <v>71</v>
      </c>
      <c r="C35" s="155">
        <v>52829.37</v>
      </c>
      <c r="D35" s="62">
        <v>0</v>
      </c>
      <c r="E35" s="61">
        <v>123836.46</v>
      </c>
      <c r="F35" s="61">
        <v>895640.92999999993</v>
      </c>
      <c r="G35" s="61">
        <v>801843</v>
      </c>
      <c r="H35" s="61">
        <v>0</v>
      </c>
      <c r="I35" s="314">
        <v>148177.86999999994</v>
      </c>
      <c r="J35" s="59">
        <v>187426.92</v>
      </c>
      <c r="K35" s="59">
        <v>-61295.350000000006</v>
      </c>
      <c r="L35" s="59">
        <v>0</v>
      </c>
      <c r="M35" s="59">
        <f t="shared" si="0"/>
        <v>-2295.1100000000006</v>
      </c>
      <c r="N35" s="59">
        <v>645184.49</v>
      </c>
      <c r="O35" s="59">
        <v>-292303.57000000007</v>
      </c>
      <c r="P35" s="59">
        <v>528964.60000000021</v>
      </c>
      <c r="Q35" s="155">
        <v>-80002.520000000135</v>
      </c>
      <c r="R35" s="155">
        <v>427941.85</v>
      </c>
      <c r="S35" s="155">
        <v>331934.15000000002</v>
      </c>
      <c r="T35" s="155">
        <v>720044.04000000027</v>
      </c>
      <c r="U35" s="155">
        <v>-678077.04000000027</v>
      </c>
      <c r="V35" s="155">
        <v>0</v>
      </c>
      <c r="W35" s="155">
        <v>0</v>
      </c>
      <c r="X35" s="155">
        <v>0</v>
      </c>
      <c r="Y35" s="155">
        <v>0</v>
      </c>
      <c r="Z35" s="155">
        <v>54759</v>
      </c>
      <c r="AA35" s="155">
        <v>-3743.8899999999849</v>
      </c>
      <c r="AB35" s="155">
        <v>-51015.110000000015</v>
      </c>
      <c r="AC35" s="155">
        <v>148177.86999999994</v>
      </c>
      <c r="AD35" s="321">
        <v>0</v>
      </c>
    </row>
    <row r="36" spans="1:36" x14ac:dyDescent="0.2">
      <c r="A36" s="13" t="s">
        <v>397</v>
      </c>
      <c r="B36" s="26" t="s">
        <v>72</v>
      </c>
      <c r="C36" s="156">
        <v>2635.52</v>
      </c>
      <c r="D36" s="62">
        <v>135097.35</v>
      </c>
      <c r="E36" s="61">
        <v>1159284.48</v>
      </c>
      <c r="F36" s="61">
        <v>36862.49</v>
      </c>
      <c r="G36" s="61">
        <v>491360</v>
      </c>
      <c r="H36" s="61">
        <v>407515.97000000015</v>
      </c>
      <c r="I36" s="314">
        <v>84061.32</v>
      </c>
      <c r="J36" s="59">
        <v>3392.95</v>
      </c>
      <c r="K36" s="59">
        <v>396151.1</v>
      </c>
      <c r="L36" s="59">
        <v>414875.94</v>
      </c>
      <c r="M36" s="59">
        <f t="shared" si="0"/>
        <v>344864.49000000005</v>
      </c>
      <c r="N36" s="59">
        <v>3833.48</v>
      </c>
      <c r="O36" s="59">
        <v>29984.750000000004</v>
      </c>
      <c r="P36" s="59">
        <v>36548.829999999994</v>
      </c>
      <c r="Q36" s="155">
        <v>420992.94</v>
      </c>
      <c r="R36" s="155">
        <v>269977.98</v>
      </c>
      <c r="S36" s="155">
        <v>324744.02</v>
      </c>
      <c r="T36" s="155">
        <v>124980.78000000014</v>
      </c>
      <c r="U36" s="155">
        <v>-228342.78000000014</v>
      </c>
      <c r="V36" s="155">
        <v>109146</v>
      </c>
      <c r="W36" s="155">
        <v>303397.77999999991</v>
      </c>
      <c r="X36" s="155">
        <v>-361769.96999999991</v>
      </c>
      <c r="Y36" s="155">
        <v>356742.16000000015</v>
      </c>
      <c r="Z36" s="155">
        <v>15449</v>
      </c>
      <c r="AA36" s="155">
        <v>16371.02</v>
      </c>
      <c r="AB36" s="155">
        <v>139647.20000000001</v>
      </c>
      <c r="AC36" s="155">
        <v>-87405.900000000009</v>
      </c>
      <c r="AD36" s="321">
        <v>224437.71000000002</v>
      </c>
    </row>
    <row r="37" spans="1:36" x14ac:dyDescent="0.2">
      <c r="A37" s="13" t="s">
        <v>398</v>
      </c>
      <c r="B37" s="26" t="s">
        <v>73</v>
      </c>
      <c r="C37" s="156">
        <v>2206.4499999999998</v>
      </c>
      <c r="D37" s="62">
        <v>372</v>
      </c>
      <c r="E37" s="61">
        <v>9413.7800000000007</v>
      </c>
      <c r="F37" s="61">
        <v>36862.49</v>
      </c>
      <c r="G37" s="61">
        <v>22571</v>
      </c>
      <c r="H37" s="61">
        <v>31424.82</v>
      </c>
      <c r="I37" s="314">
        <v>84061.32</v>
      </c>
      <c r="J37" s="59">
        <v>0</v>
      </c>
      <c r="K37" s="59">
        <v>2295.29</v>
      </c>
      <c r="L37" s="59">
        <v>3128.87</v>
      </c>
      <c r="M37" s="59">
        <f t="shared" si="0"/>
        <v>3989.6200000000008</v>
      </c>
      <c r="N37" s="59">
        <v>3833.48</v>
      </c>
      <c r="O37" s="59">
        <v>29984.750000000004</v>
      </c>
      <c r="P37" s="59">
        <v>36548.829999999994</v>
      </c>
      <c r="Q37" s="155">
        <v>-47796.06</v>
      </c>
      <c r="R37" s="155">
        <v>4745.33</v>
      </c>
      <c r="S37" s="155">
        <v>5747.67</v>
      </c>
      <c r="T37" s="155">
        <v>6338.4000000000015</v>
      </c>
      <c r="U37" s="155">
        <v>5739.5999999999967</v>
      </c>
      <c r="V37" s="155">
        <v>4775</v>
      </c>
      <c r="W37" s="155">
        <v>3924.2199999999993</v>
      </c>
      <c r="X37" s="155">
        <v>3796.5500000000011</v>
      </c>
      <c r="Y37" s="155">
        <v>18929.05</v>
      </c>
      <c r="Z37" s="155">
        <v>15449</v>
      </c>
      <c r="AA37" s="155">
        <v>16371.02</v>
      </c>
      <c r="AB37" s="155">
        <v>26084.99</v>
      </c>
      <c r="AC37" s="155">
        <v>26156.31</v>
      </c>
      <c r="AD37" s="321">
        <v>21469.62</v>
      </c>
    </row>
    <row r="38" spans="1:36" x14ac:dyDescent="0.2">
      <c r="A38" s="13" t="s">
        <v>411</v>
      </c>
      <c r="B38" s="26" t="s">
        <v>74</v>
      </c>
      <c r="C38" s="155">
        <v>0</v>
      </c>
      <c r="D38" s="54">
        <v>0</v>
      </c>
      <c r="E38" s="54">
        <v>0</v>
      </c>
      <c r="F38" s="54">
        <v>0</v>
      </c>
      <c r="G38" s="54">
        <v>0</v>
      </c>
      <c r="H38" s="54">
        <v>0</v>
      </c>
      <c r="I38" s="318">
        <v>0</v>
      </c>
      <c r="J38" s="59">
        <v>0</v>
      </c>
      <c r="K38" s="59">
        <v>0</v>
      </c>
      <c r="L38" s="59">
        <v>0</v>
      </c>
      <c r="M38" s="59">
        <f t="shared" si="0"/>
        <v>0</v>
      </c>
      <c r="N38" s="59">
        <v>0</v>
      </c>
      <c r="O38" s="59">
        <v>0</v>
      </c>
      <c r="P38" s="59">
        <v>0</v>
      </c>
      <c r="Q38" s="155">
        <v>0</v>
      </c>
      <c r="R38" s="155">
        <v>0</v>
      </c>
      <c r="S38" s="155">
        <v>0</v>
      </c>
      <c r="T38" s="155">
        <v>0</v>
      </c>
      <c r="U38" s="155">
        <v>0</v>
      </c>
      <c r="V38" s="155">
        <v>0</v>
      </c>
      <c r="W38" s="155">
        <v>0</v>
      </c>
      <c r="X38" s="155">
        <v>0</v>
      </c>
      <c r="Y38" s="155">
        <v>0</v>
      </c>
      <c r="Z38" s="155">
        <v>0</v>
      </c>
      <c r="AA38" s="155">
        <v>0</v>
      </c>
      <c r="AB38" s="155">
        <v>0</v>
      </c>
      <c r="AC38" s="155">
        <v>0</v>
      </c>
      <c r="AD38" s="321">
        <v>0</v>
      </c>
    </row>
    <row r="39" spans="1:36" x14ac:dyDescent="0.2">
      <c r="A39" s="13" t="s">
        <v>399</v>
      </c>
      <c r="B39" s="26" t="s">
        <v>75</v>
      </c>
      <c r="C39" s="155">
        <v>0</v>
      </c>
      <c r="D39" s="54">
        <v>0</v>
      </c>
      <c r="E39" s="54">
        <v>0</v>
      </c>
      <c r="F39" s="54">
        <v>0</v>
      </c>
      <c r="G39" s="54">
        <v>235463</v>
      </c>
      <c r="H39" s="54">
        <v>0</v>
      </c>
      <c r="I39" s="318">
        <v>0</v>
      </c>
      <c r="J39" s="59">
        <v>0</v>
      </c>
      <c r="K39" s="59">
        <v>0</v>
      </c>
      <c r="L39" s="59">
        <v>0</v>
      </c>
      <c r="M39" s="59">
        <f t="shared" si="0"/>
        <v>0</v>
      </c>
      <c r="N39" s="59">
        <v>0</v>
      </c>
      <c r="O39" s="59">
        <v>0</v>
      </c>
      <c r="P39" s="59">
        <v>0</v>
      </c>
      <c r="Q39" s="155">
        <v>235463</v>
      </c>
      <c r="R39" s="155">
        <v>0</v>
      </c>
      <c r="S39" s="155">
        <v>0</v>
      </c>
      <c r="T39" s="155">
        <v>0</v>
      </c>
      <c r="U39" s="155">
        <v>235463</v>
      </c>
      <c r="V39" s="155">
        <v>0</v>
      </c>
      <c r="W39" s="155">
        <v>0</v>
      </c>
      <c r="X39" s="155">
        <v>0</v>
      </c>
      <c r="Y39" s="155">
        <v>0</v>
      </c>
      <c r="Z39" s="155">
        <v>0</v>
      </c>
      <c r="AA39" s="155">
        <v>0</v>
      </c>
      <c r="AB39" s="155">
        <v>0</v>
      </c>
      <c r="AC39" s="155">
        <v>0</v>
      </c>
      <c r="AD39" s="321">
        <v>0</v>
      </c>
    </row>
    <row r="40" spans="1:36" x14ac:dyDescent="0.2">
      <c r="A40" s="13" t="s">
        <v>412</v>
      </c>
      <c r="B40" s="26" t="s">
        <v>76</v>
      </c>
      <c r="C40" s="155">
        <v>0</v>
      </c>
      <c r="D40" s="54">
        <v>0</v>
      </c>
      <c r="E40" s="54">
        <v>0</v>
      </c>
      <c r="F40" s="54">
        <v>0</v>
      </c>
      <c r="G40" s="54">
        <v>0</v>
      </c>
      <c r="H40" s="54">
        <v>0</v>
      </c>
      <c r="I40" s="318">
        <v>0</v>
      </c>
      <c r="J40" s="59">
        <v>0</v>
      </c>
      <c r="K40" s="59">
        <v>0</v>
      </c>
      <c r="L40" s="59">
        <v>0</v>
      </c>
      <c r="M40" s="59">
        <f t="shared" si="0"/>
        <v>0</v>
      </c>
      <c r="N40" s="59">
        <v>0</v>
      </c>
      <c r="O40" s="59">
        <v>0</v>
      </c>
      <c r="P40" s="59">
        <v>0</v>
      </c>
      <c r="Q40" s="155">
        <v>0</v>
      </c>
      <c r="R40" s="155">
        <v>0</v>
      </c>
      <c r="S40" s="155">
        <v>0</v>
      </c>
      <c r="T40" s="155">
        <v>0</v>
      </c>
      <c r="U40" s="155">
        <v>0</v>
      </c>
      <c r="V40" s="155">
        <v>0</v>
      </c>
      <c r="W40" s="155">
        <v>0</v>
      </c>
      <c r="X40" s="155">
        <v>0</v>
      </c>
      <c r="Y40" s="155">
        <v>0</v>
      </c>
      <c r="Z40" s="155">
        <v>0</v>
      </c>
      <c r="AA40" s="155">
        <v>0</v>
      </c>
      <c r="AB40" s="155">
        <v>0</v>
      </c>
      <c r="AC40" s="155">
        <v>0</v>
      </c>
      <c r="AD40" s="321">
        <v>0</v>
      </c>
    </row>
    <row r="41" spans="1:36" x14ac:dyDescent="0.2">
      <c r="A41" s="13" t="s">
        <v>400</v>
      </c>
      <c r="B41" s="26" t="s">
        <v>77</v>
      </c>
      <c r="C41" s="155">
        <v>0</v>
      </c>
      <c r="D41" s="54">
        <v>0</v>
      </c>
      <c r="E41" s="54">
        <v>0</v>
      </c>
      <c r="F41" s="54">
        <v>0</v>
      </c>
      <c r="G41" s="54">
        <v>233327</v>
      </c>
      <c r="H41" s="54">
        <v>0</v>
      </c>
      <c r="I41" s="318">
        <v>0</v>
      </c>
      <c r="J41" s="59">
        <v>0</v>
      </c>
      <c r="K41" s="59">
        <v>0</v>
      </c>
      <c r="L41" s="59">
        <v>0</v>
      </c>
      <c r="M41" s="59">
        <f t="shared" si="0"/>
        <v>0</v>
      </c>
      <c r="N41" s="59">
        <v>0</v>
      </c>
      <c r="O41" s="59">
        <v>0</v>
      </c>
      <c r="P41" s="59">
        <v>0</v>
      </c>
      <c r="Q41" s="155">
        <v>233327</v>
      </c>
      <c r="R41" s="155">
        <v>265232.64999999997</v>
      </c>
      <c r="S41" s="155">
        <v>318996.35000000003</v>
      </c>
      <c r="T41" s="155">
        <v>-8302.6199999998789</v>
      </c>
      <c r="U41" s="155">
        <v>-342599.38000000012</v>
      </c>
      <c r="V41" s="155">
        <v>0</v>
      </c>
      <c r="W41" s="155">
        <v>0</v>
      </c>
      <c r="X41" s="155">
        <v>0</v>
      </c>
      <c r="Y41" s="155">
        <v>0</v>
      </c>
      <c r="Z41" s="155">
        <v>0</v>
      </c>
      <c r="AA41" s="155">
        <v>0</v>
      </c>
      <c r="AB41" s="155">
        <v>0</v>
      </c>
      <c r="AC41" s="155">
        <v>0</v>
      </c>
      <c r="AD41" s="321">
        <v>0</v>
      </c>
    </row>
    <row r="42" spans="1:36" x14ac:dyDescent="0.2">
      <c r="A42" s="13" t="s">
        <v>401</v>
      </c>
      <c r="B42" s="26" t="s">
        <v>78</v>
      </c>
      <c r="C42" s="155">
        <v>429.07</v>
      </c>
      <c r="D42" s="54">
        <v>134725.35</v>
      </c>
      <c r="E42" s="54">
        <v>1149870.7</v>
      </c>
      <c r="F42" s="283">
        <v>0</v>
      </c>
      <c r="G42" s="54">
        <v>0</v>
      </c>
      <c r="H42" s="54">
        <v>376091.15000000014</v>
      </c>
      <c r="I42" s="318">
        <v>0</v>
      </c>
      <c r="J42" s="59">
        <v>3392.95</v>
      </c>
      <c r="K42" s="59">
        <v>393855.81</v>
      </c>
      <c r="L42" s="59">
        <v>411747.06999999995</v>
      </c>
      <c r="M42" s="59">
        <f t="shared" si="0"/>
        <v>340874.87</v>
      </c>
      <c r="N42" s="59">
        <v>0</v>
      </c>
      <c r="O42" s="59">
        <v>0</v>
      </c>
      <c r="P42" s="59">
        <v>0</v>
      </c>
      <c r="Q42" s="155">
        <v>0</v>
      </c>
      <c r="R42" s="155">
        <v>0</v>
      </c>
      <c r="S42" s="155">
        <v>0</v>
      </c>
      <c r="T42" s="155">
        <v>0</v>
      </c>
      <c r="U42" s="155">
        <v>0</v>
      </c>
      <c r="V42" s="155">
        <v>104372</v>
      </c>
      <c r="W42" s="155">
        <v>299472.55999999994</v>
      </c>
      <c r="X42" s="155">
        <v>-365566.5199999999</v>
      </c>
      <c r="Y42" s="155">
        <v>337813.1100000001</v>
      </c>
      <c r="Z42" s="155">
        <v>0</v>
      </c>
      <c r="AA42" s="155">
        <v>0</v>
      </c>
      <c r="AB42" s="155">
        <v>113562.21</v>
      </c>
      <c r="AC42" s="155">
        <v>-113562.21</v>
      </c>
      <c r="AD42" s="321">
        <v>202968.09000000003</v>
      </c>
    </row>
    <row r="43" spans="1:36" x14ac:dyDescent="0.2">
      <c r="A43" s="45" t="s">
        <v>402</v>
      </c>
      <c r="B43" s="45" t="s">
        <v>79</v>
      </c>
      <c r="C43" s="158">
        <v>2992792.2799999993</v>
      </c>
      <c r="D43" s="53">
        <v>322701.84999999998</v>
      </c>
      <c r="E43" s="53">
        <v>24471112.609999999</v>
      </c>
      <c r="F43" s="53">
        <v>31389221.490000002</v>
      </c>
      <c r="G43" s="53">
        <v>39595270</v>
      </c>
      <c r="H43" s="53">
        <v>20728003.970000006</v>
      </c>
      <c r="I43" s="319">
        <v>17875004.66</v>
      </c>
      <c r="J43" s="57">
        <v>860999.21</v>
      </c>
      <c r="K43" s="57">
        <v>19074296.710000001</v>
      </c>
      <c r="L43" s="57">
        <v>618294.55999999866</v>
      </c>
      <c r="M43" s="57">
        <f t="shared" si="0"/>
        <v>3917522.129999999</v>
      </c>
      <c r="N43" s="57">
        <v>5204223.2899999982</v>
      </c>
      <c r="O43" s="57">
        <v>8451825.2700000033</v>
      </c>
      <c r="P43" s="57">
        <v>10422413.65</v>
      </c>
      <c r="Q43" s="210">
        <v>15516807.789999997</v>
      </c>
      <c r="R43" s="210">
        <v>7194050.3800000008</v>
      </c>
      <c r="S43" s="210">
        <v>13031525.619999999</v>
      </c>
      <c r="T43" s="210">
        <v>11569863.550000004</v>
      </c>
      <c r="U43" s="210">
        <v>7799830.4499999955</v>
      </c>
      <c r="V43" s="210">
        <v>10000513</v>
      </c>
      <c r="W43" s="210">
        <v>3793803.290000001</v>
      </c>
      <c r="X43" s="210">
        <v>7241459.2499999963</v>
      </c>
      <c r="Y43" s="210">
        <v>-307771.56999999285</v>
      </c>
      <c r="Z43" s="210">
        <v>3869743</v>
      </c>
      <c r="AA43" s="210">
        <v>3240933.1500000022</v>
      </c>
      <c r="AB43" s="210">
        <v>3999711.59</v>
      </c>
      <c r="AC43" s="210">
        <v>6764616.9199999981</v>
      </c>
      <c r="AD43" s="330">
        <v>5683779.9999999991</v>
      </c>
    </row>
    <row r="44" spans="1:36" x14ac:dyDescent="0.2">
      <c r="A44" s="13" t="s">
        <v>403</v>
      </c>
      <c r="B44" s="26" t="s">
        <v>80</v>
      </c>
      <c r="C44" s="155">
        <v>196213</v>
      </c>
      <c r="D44" s="54">
        <v>185547</v>
      </c>
      <c r="E44" s="54">
        <v>2062341</v>
      </c>
      <c r="F44" s="284">
        <v>2286045.27</v>
      </c>
      <c r="G44" s="54">
        <v>3135994</v>
      </c>
      <c r="H44" s="54">
        <v>2400553.2200000002</v>
      </c>
      <c r="I44" s="318">
        <v>1979520.66</v>
      </c>
      <c r="J44" s="59">
        <v>21838</v>
      </c>
      <c r="K44" s="59">
        <v>3832278</v>
      </c>
      <c r="L44" s="59">
        <v>892886</v>
      </c>
      <c r="M44" s="59">
        <f t="shared" si="0"/>
        <v>-2684661</v>
      </c>
      <c r="N44" s="59">
        <v>422136.06000000006</v>
      </c>
      <c r="O44" s="59">
        <v>1171987.03</v>
      </c>
      <c r="P44" s="59">
        <v>1345399.7499999998</v>
      </c>
      <c r="Q44" s="210">
        <v>196471.16000000015</v>
      </c>
      <c r="R44" s="210">
        <v>738437.54</v>
      </c>
      <c r="S44" s="210">
        <v>896634.46</v>
      </c>
      <c r="T44" s="210">
        <v>809928</v>
      </c>
      <c r="U44" s="210">
        <v>690994</v>
      </c>
      <c r="V44" s="210">
        <v>702010</v>
      </c>
      <c r="W44" s="210">
        <v>291985.99</v>
      </c>
      <c r="X44" s="210">
        <v>926555.01</v>
      </c>
      <c r="Y44" s="210">
        <v>480002.2200000002</v>
      </c>
      <c r="Z44" s="210">
        <v>556873</v>
      </c>
      <c r="AA44" s="210">
        <v>430328</v>
      </c>
      <c r="AB44" s="210">
        <v>450617</v>
      </c>
      <c r="AC44" s="210">
        <v>541702.65999999992</v>
      </c>
      <c r="AD44" s="330">
        <v>685955</v>
      </c>
    </row>
    <row r="45" spans="1:36" x14ac:dyDescent="0.2">
      <c r="A45" s="13" t="s">
        <v>404</v>
      </c>
      <c r="B45" s="26" t="s">
        <v>81</v>
      </c>
      <c r="C45" s="155">
        <v>138037</v>
      </c>
      <c r="D45" s="128">
        <v>374147</v>
      </c>
      <c r="E45" s="128">
        <v>2091002</v>
      </c>
      <c r="F45" s="128">
        <v>2324721</v>
      </c>
      <c r="G45" s="128">
        <v>3096734</v>
      </c>
      <c r="H45" s="128">
        <v>2403715</v>
      </c>
      <c r="I45" s="318">
        <v>2022035</v>
      </c>
      <c r="J45" s="59">
        <v>21838</v>
      </c>
      <c r="K45" s="59">
        <v>3755549</v>
      </c>
      <c r="L45" s="59">
        <v>934966</v>
      </c>
      <c r="M45" s="59">
        <f t="shared" si="0"/>
        <v>-2621351</v>
      </c>
      <c r="N45" s="60">
        <v>1285328</v>
      </c>
      <c r="O45" s="59">
        <v>2131754</v>
      </c>
      <c r="P45" s="59">
        <v>2389349</v>
      </c>
      <c r="Q45" s="155">
        <v>-2709697</v>
      </c>
      <c r="R45" s="155">
        <v>1682443</v>
      </c>
      <c r="S45" s="155">
        <v>2539754</v>
      </c>
      <c r="T45" s="155">
        <v>2834662</v>
      </c>
      <c r="U45" s="155">
        <v>-3960125</v>
      </c>
      <c r="V45" s="155">
        <v>1807130</v>
      </c>
      <c r="W45" s="155">
        <v>776396</v>
      </c>
      <c r="X45" s="155">
        <v>1507771</v>
      </c>
      <c r="Y45" s="155">
        <v>-1687582</v>
      </c>
      <c r="Z45" s="155">
        <v>1000751</v>
      </c>
      <c r="AA45" s="155">
        <v>1033698</v>
      </c>
      <c r="AB45" s="155">
        <v>881765</v>
      </c>
      <c r="AC45" s="155">
        <v>-894179</v>
      </c>
      <c r="AD45" s="321">
        <v>1316260</v>
      </c>
    </row>
    <row r="46" spans="1:36" x14ac:dyDescent="0.2">
      <c r="A46" s="13" t="s">
        <v>405</v>
      </c>
      <c r="B46" s="26" t="s">
        <v>82</v>
      </c>
      <c r="C46" s="155">
        <v>58176</v>
      </c>
      <c r="D46" s="128">
        <v>-188600</v>
      </c>
      <c r="E46" s="128">
        <v>-28661</v>
      </c>
      <c r="F46" s="128">
        <v>-38675.730000000003</v>
      </c>
      <c r="G46" s="128">
        <v>39260</v>
      </c>
      <c r="H46" s="128">
        <v>-3161.78</v>
      </c>
      <c r="I46" s="318">
        <v>-42514.34</v>
      </c>
      <c r="J46" s="59">
        <v>0</v>
      </c>
      <c r="K46" s="59">
        <v>76729</v>
      </c>
      <c r="L46" s="59">
        <v>-42080</v>
      </c>
      <c r="M46" s="59">
        <f t="shared" si="0"/>
        <v>-63310</v>
      </c>
      <c r="N46" s="60">
        <v>-863191.94</v>
      </c>
      <c r="O46" s="59">
        <v>-959766.97</v>
      </c>
      <c r="P46" s="59">
        <v>-1043949.2500000002</v>
      </c>
      <c r="Q46" s="155">
        <v>2906168.16</v>
      </c>
      <c r="R46" s="155">
        <v>-944005.46</v>
      </c>
      <c r="S46" s="155">
        <v>-1643119.54</v>
      </c>
      <c r="T46" s="155">
        <v>-2024734</v>
      </c>
      <c r="U46" s="155">
        <v>4651119</v>
      </c>
      <c r="V46" s="155">
        <v>-1105120</v>
      </c>
      <c r="W46" s="155">
        <v>-484410.01</v>
      </c>
      <c r="X46" s="155">
        <v>-581215.99</v>
      </c>
      <c r="Y46" s="155">
        <v>2167584.2200000002</v>
      </c>
      <c r="Z46" s="155">
        <v>-443878</v>
      </c>
      <c r="AA46" s="155">
        <v>-603370</v>
      </c>
      <c r="AB46" s="155">
        <v>-431148</v>
      </c>
      <c r="AC46" s="155">
        <v>1435881.6600000001</v>
      </c>
      <c r="AD46" s="321">
        <v>-630305</v>
      </c>
    </row>
    <row r="47" spans="1:36" s="130" customFormat="1" ht="20.399999999999999" x14ac:dyDescent="0.3">
      <c r="A47" s="13" t="s">
        <v>413</v>
      </c>
      <c r="B47" s="26" t="s">
        <v>83</v>
      </c>
      <c r="C47" s="159">
        <v>0</v>
      </c>
      <c r="D47" s="69">
        <v>0</v>
      </c>
      <c r="E47" s="69">
        <v>0</v>
      </c>
      <c r="F47" s="285">
        <v>0</v>
      </c>
      <c r="G47" s="69">
        <v>0</v>
      </c>
      <c r="H47" s="69">
        <v>0</v>
      </c>
      <c r="I47" s="320">
        <v>0</v>
      </c>
      <c r="J47" s="69">
        <v>0</v>
      </c>
      <c r="K47" s="69">
        <v>0</v>
      </c>
      <c r="L47" s="69">
        <v>0</v>
      </c>
      <c r="M47" s="69">
        <f t="shared" si="0"/>
        <v>0</v>
      </c>
      <c r="N47" s="129">
        <v>0</v>
      </c>
      <c r="O47" s="69">
        <v>0</v>
      </c>
      <c r="P47" s="69">
        <v>0</v>
      </c>
      <c r="Q47" s="211">
        <v>0</v>
      </c>
      <c r="R47" s="211">
        <v>0</v>
      </c>
      <c r="S47" s="211">
        <v>0</v>
      </c>
      <c r="T47" s="211">
        <v>0</v>
      </c>
      <c r="U47" s="211">
        <v>0</v>
      </c>
      <c r="V47" s="211">
        <v>0</v>
      </c>
      <c r="W47" s="211">
        <v>0</v>
      </c>
      <c r="X47" s="211">
        <v>0</v>
      </c>
      <c r="Y47" s="211">
        <v>0</v>
      </c>
      <c r="Z47" s="211">
        <v>0</v>
      </c>
      <c r="AA47" s="211">
        <v>0</v>
      </c>
      <c r="AB47" s="211">
        <v>0</v>
      </c>
      <c r="AC47" s="211">
        <v>0</v>
      </c>
      <c r="AD47" s="333">
        <v>0</v>
      </c>
      <c r="AG47" s="419"/>
    </row>
    <row r="48" spans="1:36" x14ac:dyDescent="0.2">
      <c r="A48" s="45" t="s">
        <v>406</v>
      </c>
      <c r="B48" s="45" t="s">
        <v>84</v>
      </c>
      <c r="C48" s="158">
        <v>2796579.2799999993</v>
      </c>
      <c r="D48" s="53">
        <v>137154.85</v>
      </c>
      <c r="E48" s="53">
        <v>22408771.609999999</v>
      </c>
      <c r="F48" s="53">
        <v>29103176.220000003</v>
      </c>
      <c r="G48" s="53">
        <v>36459277</v>
      </c>
      <c r="H48" s="53">
        <v>18327450.750000007</v>
      </c>
      <c r="I48" s="319">
        <v>15895484</v>
      </c>
      <c r="J48" s="57">
        <v>839161.21</v>
      </c>
      <c r="K48" s="57">
        <v>15242018.710000001</v>
      </c>
      <c r="L48" s="57">
        <v>-274591.43999999948</v>
      </c>
      <c r="M48" s="57">
        <f t="shared" si="0"/>
        <v>6602183.1299999971</v>
      </c>
      <c r="N48" s="58">
        <v>4782087.2299999986</v>
      </c>
      <c r="O48" s="57">
        <v>7279838.2400000021</v>
      </c>
      <c r="P48" s="57">
        <v>9077013.9000000004</v>
      </c>
      <c r="Q48" s="158">
        <v>7964236.8499999996</v>
      </c>
      <c r="R48" s="158">
        <v>6455612.8400000008</v>
      </c>
      <c r="S48" s="158">
        <v>12134891.16</v>
      </c>
      <c r="T48" s="158">
        <v>10759935.550000004</v>
      </c>
      <c r="U48" s="158">
        <v>7108837.4499999955</v>
      </c>
      <c r="V48" s="158">
        <v>9298503</v>
      </c>
      <c r="W48" s="158">
        <v>3501817.3000000007</v>
      </c>
      <c r="X48" s="158">
        <v>6314904.2399999965</v>
      </c>
      <c r="Y48" s="158">
        <v>-787773.78999999166</v>
      </c>
      <c r="Z48" s="158">
        <v>3312870</v>
      </c>
      <c r="AA48" s="158">
        <v>2810605.1500000022</v>
      </c>
      <c r="AB48" s="158">
        <v>3549094.59</v>
      </c>
      <c r="AC48" s="158">
        <v>6222914.2599999979</v>
      </c>
      <c r="AD48" s="329">
        <v>4997824.9999999991</v>
      </c>
      <c r="AF48" s="417"/>
      <c r="AI48" s="417"/>
      <c r="AJ48" s="417"/>
    </row>
    <row r="49" spans="1:31" x14ac:dyDescent="0.2">
      <c r="E49" s="205"/>
      <c r="F49" s="155"/>
      <c r="G49" s="155"/>
      <c r="H49" s="155"/>
      <c r="I49" s="155"/>
      <c r="Q49" s="155"/>
      <c r="R49" s="155"/>
      <c r="S49" s="155"/>
    </row>
    <row r="50" spans="1:31" x14ac:dyDescent="0.2">
      <c r="F50" s="155"/>
      <c r="G50" s="155"/>
      <c r="H50" s="155"/>
      <c r="I50" s="155"/>
      <c r="U50" s="155"/>
    </row>
    <row r="51" spans="1:31" x14ac:dyDescent="0.2">
      <c r="A51" s="171" t="s">
        <v>530</v>
      </c>
      <c r="B51" s="173" t="s">
        <v>531</v>
      </c>
      <c r="C51" s="155">
        <f>C48</f>
        <v>2796579.2799999993</v>
      </c>
      <c r="D51" s="155">
        <f>D48</f>
        <v>137154.85</v>
      </c>
      <c r="E51" s="23">
        <v>35481063</v>
      </c>
      <c r="F51" s="23">
        <v>29103176.220000003</v>
      </c>
      <c r="G51" s="23">
        <v>36459277</v>
      </c>
      <c r="H51" s="23">
        <v>18327450.750000007</v>
      </c>
      <c r="I51" s="322">
        <v>15895484</v>
      </c>
      <c r="J51" s="15"/>
      <c r="K51" s="414"/>
      <c r="L51" s="414"/>
      <c r="M51" s="414"/>
      <c r="N51" s="15"/>
      <c r="O51" s="15"/>
      <c r="P51" s="15"/>
      <c r="Q51" s="15"/>
      <c r="R51" s="15"/>
      <c r="S51" s="15"/>
    </row>
    <row r="52" spans="1:31" x14ac:dyDescent="0.2">
      <c r="A52" s="171" t="s">
        <v>485</v>
      </c>
      <c r="B52" s="173" t="s">
        <v>487</v>
      </c>
      <c r="C52" s="155">
        <v>676777</v>
      </c>
      <c r="D52" s="155">
        <v>679436</v>
      </c>
      <c r="E52" s="124">
        <v>679436</v>
      </c>
      <c r="F52" s="124">
        <v>679436</v>
      </c>
      <c r="G52" s="124">
        <v>679436</v>
      </c>
      <c r="H52" s="124">
        <v>699364</v>
      </c>
      <c r="I52" s="323">
        <v>699364</v>
      </c>
      <c r="J52" s="15"/>
      <c r="K52" s="15"/>
      <c r="L52" s="15"/>
      <c r="M52" s="15"/>
      <c r="N52" s="15"/>
      <c r="O52" s="15"/>
      <c r="P52" s="15"/>
      <c r="Q52" s="15"/>
      <c r="R52" s="15"/>
      <c r="S52" s="15"/>
    </row>
    <row r="53" spans="1:31" x14ac:dyDescent="0.2">
      <c r="A53" s="171" t="s">
        <v>489</v>
      </c>
      <c r="B53" s="173" t="s">
        <v>490</v>
      </c>
      <c r="C53" s="169">
        <f>C48/C52</f>
        <v>4.1322020104111097</v>
      </c>
      <c r="D53" s="169">
        <f>D48/D52</f>
        <v>0.20186573864205018</v>
      </c>
      <c r="E53" s="176">
        <v>52.22</v>
      </c>
      <c r="F53" s="23">
        <v>42.834315844317935</v>
      </c>
      <c r="G53" s="23">
        <v>53.66</v>
      </c>
      <c r="H53" s="23">
        <v>26.205882416023712</v>
      </c>
      <c r="I53" s="322">
        <v>22.728484737561555</v>
      </c>
      <c r="K53" s="15"/>
      <c r="L53" s="15"/>
      <c r="M53" s="15"/>
      <c r="N53" s="15"/>
      <c r="O53" s="15"/>
      <c r="P53" s="15"/>
      <c r="Q53" s="15"/>
      <c r="R53" s="15"/>
      <c r="S53" s="15"/>
    </row>
    <row r="54" spans="1:31" x14ac:dyDescent="0.2">
      <c r="A54" s="171" t="s">
        <v>486</v>
      </c>
      <c r="B54" s="173" t="s">
        <v>488</v>
      </c>
      <c r="C54" s="155">
        <f>C52</f>
        <v>676777</v>
      </c>
      <c r="D54" s="220">
        <f>D52</f>
        <v>679436</v>
      </c>
      <c r="E54" s="175">
        <v>697567</v>
      </c>
      <c r="F54" s="63">
        <v>698006.38630136987</v>
      </c>
      <c r="G54" s="63" t="s">
        <v>587</v>
      </c>
      <c r="H54" s="63">
        <v>701235.84931506845</v>
      </c>
      <c r="I54" s="324">
        <v>727128</v>
      </c>
      <c r="J54" s="15"/>
      <c r="K54" s="15"/>
      <c r="L54" s="15"/>
      <c r="M54" s="15"/>
      <c r="N54" s="15"/>
      <c r="O54" s="15"/>
      <c r="P54" s="15"/>
      <c r="Q54" s="15"/>
      <c r="R54" s="15"/>
      <c r="S54" s="15"/>
      <c r="AE54" s="155"/>
    </row>
    <row r="55" spans="1:31" x14ac:dyDescent="0.2">
      <c r="A55" s="172" t="s">
        <v>491</v>
      </c>
      <c r="B55" s="174" t="s">
        <v>492</v>
      </c>
      <c r="C55" s="169">
        <f>C51/C54</f>
        <v>4.1322020104111097</v>
      </c>
      <c r="D55" s="169">
        <f>D51/D54</f>
        <v>0.20186573864205018</v>
      </c>
      <c r="E55" s="176">
        <v>50.86</v>
      </c>
      <c r="F55" s="170">
        <v>41.694713388244665</v>
      </c>
      <c r="G55" s="170">
        <v>52.17</v>
      </c>
      <c r="H55" s="170">
        <v>26.135929541966988</v>
      </c>
      <c r="I55" s="325">
        <v>21.860640767512734</v>
      </c>
      <c r="K55" s="15"/>
      <c r="L55" s="15"/>
      <c r="M55" s="15"/>
      <c r="N55" s="15"/>
      <c r="O55" s="15"/>
      <c r="P55" s="15"/>
      <c r="Q55" s="15"/>
      <c r="R55" s="15"/>
      <c r="S55" s="15"/>
    </row>
  </sheetData>
  <mergeCells count="1">
    <mergeCell ref="C1:I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DE50A-BD03-435F-8704-C3119B7B26BB}">
  <sheetPr>
    <tabColor theme="9" tint="0.79998168889431442"/>
  </sheetPr>
  <dimension ref="A1:AD66"/>
  <sheetViews>
    <sheetView showGridLines="0" zoomScale="80" zoomScaleNormal="80" workbookViewId="0">
      <pane xSplit="2" ySplit="3" topLeftCell="P4" activePane="bottomRight" state="frozen"/>
      <selection pane="topRight" activeCell="C1" sqref="C1"/>
      <selection pane="bottomLeft" activeCell="A4" sqref="A4"/>
      <selection pane="bottomRight" activeCell="AE17" sqref="AE17"/>
    </sheetView>
  </sheetViews>
  <sheetFormatPr defaultColWidth="8.77734375" defaultRowHeight="10.199999999999999" x14ac:dyDescent="0.2"/>
  <cols>
    <col min="1" max="2" width="40.6640625" style="2" customWidth="1"/>
    <col min="3" max="16" width="10" style="2" customWidth="1"/>
    <col min="17" max="17" width="8.77734375" style="2"/>
    <col min="18" max="20" width="9.6640625" style="2" bestFit="1" customWidth="1"/>
    <col min="21" max="24" width="10" style="2" customWidth="1"/>
    <col min="25" max="25" width="10.21875" style="2" bestFit="1" customWidth="1"/>
    <col min="26" max="30" width="10" style="2" customWidth="1"/>
    <col min="31" max="16384" width="8.77734375" style="2"/>
  </cols>
  <sheetData>
    <row r="1" spans="1:30" ht="31.95" customHeight="1" x14ac:dyDescent="0.2">
      <c r="A1" s="28" t="s">
        <v>0</v>
      </c>
      <c r="B1" s="28" t="s">
        <v>2</v>
      </c>
      <c r="C1" s="423" t="s">
        <v>524</v>
      </c>
      <c r="D1" s="423"/>
      <c r="E1" s="423"/>
      <c r="F1" s="423"/>
      <c r="G1" s="423"/>
      <c r="H1" s="423"/>
      <c r="I1" s="424"/>
      <c r="J1" s="420" t="s">
        <v>611</v>
      </c>
      <c r="K1" s="409"/>
      <c r="L1" s="409"/>
      <c r="M1" s="409"/>
      <c r="N1" s="409"/>
      <c r="O1" s="409"/>
      <c r="P1" s="409"/>
      <c r="Q1" s="409"/>
      <c r="R1" s="409"/>
      <c r="S1" s="409"/>
      <c r="T1" s="409"/>
      <c r="U1" s="409"/>
      <c r="V1" s="409"/>
      <c r="W1" s="409"/>
      <c r="X1" s="409"/>
      <c r="Y1" s="409"/>
      <c r="Z1" s="409"/>
      <c r="AA1" s="409"/>
      <c r="AB1" s="409"/>
      <c r="AC1" s="409"/>
      <c r="AD1" s="421"/>
    </row>
    <row r="2" spans="1:30" x14ac:dyDescent="0.2">
      <c r="C2" s="1" t="s">
        <v>7</v>
      </c>
      <c r="D2" s="1" t="s">
        <v>7</v>
      </c>
      <c r="E2" s="1" t="s">
        <v>7</v>
      </c>
      <c r="F2" s="1" t="s">
        <v>7</v>
      </c>
      <c r="G2" s="1" t="s">
        <v>7</v>
      </c>
      <c r="H2" s="1" t="s">
        <v>7</v>
      </c>
      <c r="I2" s="307" t="s">
        <v>7</v>
      </c>
      <c r="J2" s="1" t="s">
        <v>6</v>
      </c>
      <c r="K2" s="1" t="s">
        <v>516</v>
      </c>
      <c r="L2" s="1" t="s">
        <v>517</v>
      </c>
      <c r="M2" s="1" t="s">
        <v>7</v>
      </c>
      <c r="N2" s="1" t="s">
        <v>6</v>
      </c>
      <c r="O2" s="1" t="s">
        <v>516</v>
      </c>
      <c r="P2" s="1" t="s">
        <v>517</v>
      </c>
      <c r="Q2" s="1" t="s">
        <v>7</v>
      </c>
      <c r="R2" s="1" t="s">
        <v>6</v>
      </c>
      <c r="S2" s="1" t="s">
        <v>516</v>
      </c>
      <c r="T2" s="1" t="s">
        <v>517</v>
      </c>
      <c r="U2" s="1" t="s">
        <v>7</v>
      </c>
      <c r="V2" s="1" t="s">
        <v>6</v>
      </c>
      <c r="W2" s="1" t="s">
        <v>516</v>
      </c>
      <c r="X2" s="1" t="s">
        <v>517</v>
      </c>
      <c r="Y2" s="1" t="s">
        <v>7</v>
      </c>
      <c r="Z2" s="1" t="s">
        <v>6</v>
      </c>
      <c r="AA2" s="1" t="s">
        <v>516</v>
      </c>
      <c r="AB2" s="1" t="s">
        <v>517</v>
      </c>
      <c r="AC2" s="1" t="s">
        <v>517</v>
      </c>
      <c r="AD2" s="326" t="s">
        <v>6</v>
      </c>
    </row>
    <row r="3" spans="1:30" x14ac:dyDescent="0.2">
      <c r="C3" s="8">
        <v>2018</v>
      </c>
      <c r="D3" s="8">
        <v>2019</v>
      </c>
      <c r="E3" s="8">
        <v>2020</v>
      </c>
      <c r="F3" s="8">
        <v>2021</v>
      </c>
      <c r="G3" s="8">
        <v>2022</v>
      </c>
      <c r="H3" s="8">
        <v>2023</v>
      </c>
      <c r="I3" s="308">
        <v>2024</v>
      </c>
      <c r="J3" s="8" t="s">
        <v>14</v>
      </c>
      <c r="K3" s="8" t="s">
        <v>13</v>
      </c>
      <c r="L3" s="8" t="s">
        <v>12</v>
      </c>
      <c r="M3" s="8" t="s">
        <v>11</v>
      </c>
      <c r="N3" s="8" t="s">
        <v>10</v>
      </c>
      <c r="O3" s="8" t="s">
        <v>9</v>
      </c>
      <c r="P3" s="8" t="s">
        <v>8</v>
      </c>
      <c r="Q3" s="8" t="s">
        <v>518</v>
      </c>
      <c r="R3" s="8" t="s">
        <v>536</v>
      </c>
      <c r="S3" s="8" t="s">
        <v>543</v>
      </c>
      <c r="T3" s="8" t="s">
        <v>577</v>
      </c>
      <c r="U3" s="8" t="s">
        <v>580</v>
      </c>
      <c r="V3" s="8" t="s">
        <v>595</v>
      </c>
      <c r="W3" s="8" t="s">
        <v>601</v>
      </c>
      <c r="X3" s="8" t="s">
        <v>609</v>
      </c>
      <c r="Y3" s="8" t="s">
        <v>613</v>
      </c>
      <c r="Z3" s="8" t="s">
        <v>618</v>
      </c>
      <c r="AA3" s="8" t="s">
        <v>621</v>
      </c>
      <c r="AB3" s="8" t="s">
        <v>632</v>
      </c>
      <c r="AC3" s="8" t="s">
        <v>633</v>
      </c>
      <c r="AD3" s="327" t="s">
        <v>636</v>
      </c>
    </row>
    <row r="4" spans="1:30" ht="10.8" thickBot="1" x14ac:dyDescent="0.25">
      <c r="C4" s="8"/>
      <c r="D4" s="8"/>
      <c r="E4" s="8"/>
      <c r="F4" s="8"/>
      <c r="G4" s="8"/>
      <c r="H4" s="8"/>
      <c r="I4" s="308"/>
      <c r="J4" s="8"/>
      <c r="K4" s="8"/>
      <c r="L4" s="8"/>
      <c r="M4" s="8"/>
      <c r="N4" s="8"/>
      <c r="O4" s="8"/>
      <c r="P4" s="8"/>
      <c r="R4" s="218"/>
      <c r="U4" s="8"/>
      <c r="V4" s="8"/>
      <c r="W4" s="8"/>
      <c r="X4" s="8"/>
      <c r="Z4" s="8"/>
      <c r="AA4" s="8"/>
      <c r="AB4" s="8"/>
      <c r="AC4" s="8"/>
      <c r="AD4" s="327"/>
    </row>
    <row r="5" spans="1:30" ht="10.8" thickBot="1" x14ac:dyDescent="0.25">
      <c r="A5" s="34" t="s">
        <v>267</v>
      </c>
      <c r="B5" s="34" t="s">
        <v>306</v>
      </c>
      <c r="C5" s="166">
        <v>2366500.33</v>
      </c>
      <c r="D5" s="79">
        <v>6673359.5599999996</v>
      </c>
      <c r="E5" s="51">
        <v>7042226</v>
      </c>
      <c r="F5" s="51">
        <v>35481063.339999996</v>
      </c>
      <c r="G5" s="51" t="s">
        <v>588</v>
      </c>
      <c r="H5" s="51">
        <v>100021552.79000002</v>
      </c>
      <c r="I5" s="372">
        <v>97689792.520000011</v>
      </c>
      <c r="J5" s="77">
        <v>7042226.1699999999</v>
      </c>
      <c r="K5" s="51">
        <v>7042226.1699999999</v>
      </c>
      <c r="L5" s="190">
        <v>7042226</v>
      </c>
      <c r="M5" s="77">
        <v>7042226</v>
      </c>
      <c r="N5" s="77">
        <v>35481063.240000002</v>
      </c>
      <c r="O5" s="77">
        <v>35481063.340000004</v>
      </c>
      <c r="P5" s="208">
        <v>35481063</v>
      </c>
      <c r="Q5" s="218">
        <v>35481063.339999996</v>
      </c>
      <c r="R5" s="218">
        <v>71048360.790000007</v>
      </c>
      <c r="S5" s="218">
        <v>71048361</v>
      </c>
      <c r="T5" s="218">
        <v>71048361</v>
      </c>
      <c r="U5" s="51" t="s">
        <v>588</v>
      </c>
      <c r="V5" s="51">
        <v>100021553</v>
      </c>
      <c r="W5" s="51">
        <v>100021552.79000002</v>
      </c>
      <c r="X5" s="51">
        <v>100021552.79000002</v>
      </c>
      <c r="Y5" s="51">
        <v>100021552.79000002</v>
      </c>
      <c r="Z5" s="51">
        <v>97689793</v>
      </c>
      <c r="AA5" s="51">
        <v>97689792.520000011</v>
      </c>
      <c r="AB5" s="51">
        <v>97689792.520000011</v>
      </c>
      <c r="AC5" s="51">
        <v>97689792.520000011</v>
      </c>
      <c r="AD5" s="370">
        <v>107324432.30000001</v>
      </c>
    </row>
    <row r="6" spans="1:30" x14ac:dyDescent="0.2">
      <c r="A6" s="10" t="s">
        <v>268</v>
      </c>
      <c r="B6" s="16" t="s">
        <v>307</v>
      </c>
      <c r="C6" s="167">
        <v>0</v>
      </c>
      <c r="D6" s="71">
        <v>0</v>
      </c>
      <c r="E6" s="23">
        <v>0</v>
      </c>
      <c r="F6" s="23">
        <v>0</v>
      </c>
      <c r="G6" s="23">
        <v>0</v>
      </c>
      <c r="H6" s="23">
        <v>0</v>
      </c>
      <c r="I6" s="322">
        <v>0</v>
      </c>
      <c r="J6" s="70">
        <v>0</v>
      </c>
      <c r="K6" s="197">
        <v>0</v>
      </c>
      <c r="L6" s="176">
        <v>0</v>
      </c>
      <c r="M6" s="161">
        <v>0</v>
      </c>
      <c r="N6" s="70">
        <v>0</v>
      </c>
      <c r="O6" s="70">
        <v>0</v>
      </c>
      <c r="P6" s="207">
        <v>0</v>
      </c>
      <c r="Q6" s="157">
        <v>0</v>
      </c>
      <c r="R6" s="157">
        <v>0</v>
      </c>
      <c r="S6" s="157">
        <v>0</v>
      </c>
      <c r="T6" s="157">
        <v>0</v>
      </c>
      <c r="U6" s="23">
        <v>0</v>
      </c>
      <c r="V6" s="23">
        <v>0</v>
      </c>
      <c r="W6" s="23">
        <v>0</v>
      </c>
      <c r="X6" s="23">
        <v>0</v>
      </c>
      <c r="Y6" s="23">
        <v>0</v>
      </c>
      <c r="Z6" s="23">
        <v>0</v>
      </c>
      <c r="AA6" s="23">
        <v>0</v>
      </c>
      <c r="AB6" s="23">
        <v>0</v>
      </c>
      <c r="AC6" s="23">
        <v>0</v>
      </c>
      <c r="AD6" s="390">
        <v>0</v>
      </c>
    </row>
    <row r="7" spans="1:30" ht="12.6" thickBot="1" x14ac:dyDescent="0.25">
      <c r="A7" s="10" t="s">
        <v>269</v>
      </c>
      <c r="B7" s="16" t="s">
        <v>308</v>
      </c>
      <c r="C7" s="167">
        <v>-73750.8</v>
      </c>
      <c r="D7" s="55">
        <v>230736.28</v>
      </c>
      <c r="E7" s="23">
        <v>-975</v>
      </c>
      <c r="F7" s="23">
        <v>0</v>
      </c>
      <c r="G7" s="23">
        <v>0</v>
      </c>
      <c r="H7" s="23">
        <v>0</v>
      </c>
      <c r="I7" s="322">
        <v>0</v>
      </c>
      <c r="J7" s="70">
        <v>-975.48</v>
      </c>
      <c r="K7" s="23">
        <v>-975.48</v>
      </c>
      <c r="L7" s="191">
        <v>-975</v>
      </c>
      <c r="M7" s="163">
        <v>-975</v>
      </c>
      <c r="N7" s="70">
        <v>0</v>
      </c>
      <c r="O7" s="70">
        <v>0</v>
      </c>
      <c r="P7" s="176">
        <v>0</v>
      </c>
      <c r="Q7" s="157">
        <v>0</v>
      </c>
      <c r="R7" s="157">
        <v>0</v>
      </c>
      <c r="S7" s="157">
        <v>0</v>
      </c>
      <c r="T7" s="157">
        <v>0</v>
      </c>
      <c r="U7" s="23">
        <v>0</v>
      </c>
      <c r="V7" s="23">
        <v>0</v>
      </c>
      <c r="W7" s="23">
        <v>0</v>
      </c>
      <c r="X7" s="23">
        <v>0</v>
      </c>
      <c r="Y7" s="23">
        <v>0</v>
      </c>
      <c r="Z7" s="23">
        <v>0</v>
      </c>
      <c r="AA7" s="23">
        <v>0</v>
      </c>
      <c r="AB7" s="23">
        <v>0</v>
      </c>
      <c r="AC7" s="23">
        <v>0</v>
      </c>
      <c r="AD7" s="390">
        <v>0</v>
      </c>
    </row>
    <row r="8" spans="1:30" x14ac:dyDescent="0.2">
      <c r="A8" s="34" t="s">
        <v>345</v>
      </c>
      <c r="B8" s="34" t="s">
        <v>309</v>
      </c>
      <c r="C8" s="166">
        <v>2292749.52</v>
      </c>
      <c r="D8" s="79">
        <v>6904095.8399999999</v>
      </c>
      <c r="E8" s="51">
        <v>7041251</v>
      </c>
      <c r="F8" s="51">
        <v>35481063.339999996</v>
      </c>
      <c r="G8" s="51" t="s">
        <v>589</v>
      </c>
      <c r="H8" s="51">
        <v>100021552.79000002</v>
      </c>
      <c r="I8" s="372">
        <v>97689792.520000011</v>
      </c>
      <c r="J8" s="77">
        <v>7041250.6900000004</v>
      </c>
      <c r="K8" s="51">
        <v>7041250.6900000004</v>
      </c>
      <c r="L8" s="77">
        <v>7041251</v>
      </c>
      <c r="M8" s="77">
        <v>7041251</v>
      </c>
      <c r="N8" s="77">
        <v>35481063.240000002</v>
      </c>
      <c r="O8" s="77">
        <v>35481063.340000004</v>
      </c>
      <c r="P8" s="51">
        <v>35481063</v>
      </c>
      <c r="Q8" s="218">
        <v>35481063.339999996</v>
      </c>
      <c r="R8" s="218">
        <v>71048360.790000007</v>
      </c>
      <c r="S8" s="218">
        <v>71048361</v>
      </c>
      <c r="T8" s="218">
        <v>71048361</v>
      </c>
      <c r="U8" s="51" t="s">
        <v>589</v>
      </c>
      <c r="V8" s="51">
        <v>100021553</v>
      </c>
      <c r="W8" s="51">
        <v>100021552.79000002</v>
      </c>
      <c r="X8" s="51">
        <v>100021552.79000002</v>
      </c>
      <c r="Y8" s="51">
        <v>100021552.79000002</v>
      </c>
      <c r="Z8" s="51">
        <v>97689793</v>
      </c>
      <c r="AA8" s="51">
        <v>97689792.520000011</v>
      </c>
      <c r="AB8" s="51">
        <v>97689792.520000011</v>
      </c>
      <c r="AC8" s="51">
        <v>97689792.520000011</v>
      </c>
      <c r="AD8" s="370">
        <v>107324432.30000001</v>
      </c>
    </row>
    <row r="9" spans="1:30" s="14" customFormat="1" x14ac:dyDescent="0.2">
      <c r="A9" s="52" t="s">
        <v>348</v>
      </c>
      <c r="B9" s="52" t="s">
        <v>441</v>
      </c>
      <c r="C9" s="77">
        <v>647082</v>
      </c>
      <c r="D9" s="79">
        <v>679436</v>
      </c>
      <c r="E9" s="51">
        <v>679436</v>
      </c>
      <c r="F9" s="51">
        <v>679436</v>
      </c>
      <c r="G9" s="51">
        <v>679436</v>
      </c>
      <c r="H9" s="51">
        <v>679436</v>
      </c>
      <c r="I9" s="372">
        <v>699364</v>
      </c>
      <c r="J9" s="77">
        <v>679436</v>
      </c>
      <c r="K9" s="51">
        <v>679436</v>
      </c>
      <c r="L9" s="51">
        <v>679436</v>
      </c>
      <c r="M9" s="51">
        <v>679436</v>
      </c>
      <c r="N9" s="51">
        <v>679436</v>
      </c>
      <c r="O9" s="51">
        <v>679436</v>
      </c>
      <c r="P9" s="51">
        <v>679436</v>
      </c>
      <c r="Q9" s="218">
        <v>679436</v>
      </c>
      <c r="R9" s="218">
        <v>679436</v>
      </c>
      <c r="S9" s="218">
        <v>679436</v>
      </c>
      <c r="T9" s="218">
        <v>679436</v>
      </c>
      <c r="U9" s="51">
        <v>679436</v>
      </c>
      <c r="V9" s="51">
        <v>679436</v>
      </c>
      <c r="W9" s="51">
        <v>679436</v>
      </c>
      <c r="X9" s="51">
        <v>679436</v>
      </c>
      <c r="Y9" s="51">
        <v>679436</v>
      </c>
      <c r="Z9" s="51">
        <v>699364</v>
      </c>
      <c r="AA9" s="51">
        <v>699364</v>
      </c>
      <c r="AB9" s="51">
        <v>699364</v>
      </c>
      <c r="AC9" s="51">
        <v>699364</v>
      </c>
      <c r="AD9" s="370">
        <v>699364</v>
      </c>
    </row>
    <row r="10" spans="1:30" x14ac:dyDescent="0.2">
      <c r="A10" s="17" t="s">
        <v>270</v>
      </c>
      <c r="B10" s="17" t="s">
        <v>310</v>
      </c>
      <c r="C10" s="70">
        <v>32354</v>
      </c>
      <c r="D10" s="71">
        <v>0</v>
      </c>
      <c r="E10" s="23">
        <v>0</v>
      </c>
      <c r="F10" s="23">
        <v>0</v>
      </c>
      <c r="G10" s="23">
        <v>0</v>
      </c>
      <c r="H10" s="23">
        <v>19928</v>
      </c>
      <c r="I10" s="322">
        <v>0</v>
      </c>
      <c r="J10" s="70">
        <v>0</v>
      </c>
      <c r="K10" s="23">
        <v>0</v>
      </c>
      <c r="L10" s="70">
        <v>0</v>
      </c>
      <c r="M10" s="70">
        <v>0</v>
      </c>
      <c r="N10" s="70">
        <v>0</v>
      </c>
      <c r="O10" s="70">
        <v>0</v>
      </c>
      <c r="P10" s="23">
        <v>0</v>
      </c>
      <c r="Q10" s="157">
        <v>0</v>
      </c>
      <c r="R10" s="157">
        <v>0</v>
      </c>
      <c r="S10" s="157">
        <v>0</v>
      </c>
      <c r="T10" s="157">
        <v>0</v>
      </c>
      <c r="U10" s="23">
        <v>0</v>
      </c>
      <c r="V10" s="23">
        <v>0</v>
      </c>
      <c r="W10" s="23">
        <v>19928</v>
      </c>
      <c r="X10" s="23">
        <v>19928</v>
      </c>
      <c r="Y10" s="23">
        <v>19928</v>
      </c>
      <c r="Z10" s="23">
        <v>0</v>
      </c>
      <c r="AA10" s="23">
        <v>0</v>
      </c>
      <c r="AB10" s="23">
        <v>0</v>
      </c>
      <c r="AC10" s="23">
        <v>0</v>
      </c>
      <c r="AD10" s="390">
        <v>0</v>
      </c>
    </row>
    <row r="11" spans="1:30" x14ac:dyDescent="0.2">
      <c r="A11" s="17" t="s">
        <v>271</v>
      </c>
      <c r="B11" s="17" t="s">
        <v>311</v>
      </c>
      <c r="C11" s="70">
        <v>32354</v>
      </c>
      <c r="D11" s="71">
        <v>0</v>
      </c>
      <c r="E11" s="23">
        <v>0</v>
      </c>
      <c r="F11" s="23">
        <v>0</v>
      </c>
      <c r="G11" s="23">
        <v>0</v>
      </c>
      <c r="H11" s="23">
        <v>19928</v>
      </c>
      <c r="I11" s="322">
        <v>0</v>
      </c>
      <c r="J11" s="70">
        <v>0</v>
      </c>
      <c r="K11" s="23">
        <v>0</v>
      </c>
      <c r="L11" s="70">
        <v>0</v>
      </c>
      <c r="M11" s="70">
        <v>0</v>
      </c>
      <c r="N11" s="70">
        <v>0</v>
      </c>
      <c r="O11" s="70">
        <v>0</v>
      </c>
      <c r="P11" s="23">
        <v>0</v>
      </c>
      <c r="Q11" s="157">
        <v>0</v>
      </c>
      <c r="R11" s="157">
        <v>0</v>
      </c>
      <c r="S11" s="157">
        <v>0</v>
      </c>
      <c r="T11" s="157">
        <v>0</v>
      </c>
      <c r="U11" s="23">
        <v>0</v>
      </c>
      <c r="V11" s="23">
        <v>0</v>
      </c>
      <c r="W11" s="23">
        <v>19928</v>
      </c>
      <c r="X11" s="23">
        <v>19928</v>
      </c>
      <c r="Y11" s="23">
        <v>19928</v>
      </c>
      <c r="Z11" s="23">
        <v>0</v>
      </c>
      <c r="AA11" s="23">
        <v>0</v>
      </c>
      <c r="AB11" s="23">
        <v>0</v>
      </c>
      <c r="AC11" s="23">
        <v>0</v>
      </c>
      <c r="AD11" s="390">
        <v>0</v>
      </c>
    </row>
    <row r="12" spans="1:30" x14ac:dyDescent="0.2">
      <c r="A12" s="17" t="s">
        <v>522</v>
      </c>
      <c r="B12" s="17" t="s">
        <v>523</v>
      </c>
      <c r="C12" s="70">
        <v>32354</v>
      </c>
      <c r="D12" s="71">
        <v>0</v>
      </c>
      <c r="E12" s="71">
        <v>0</v>
      </c>
      <c r="F12" s="71">
        <v>0</v>
      </c>
      <c r="G12" s="71">
        <v>0</v>
      </c>
      <c r="H12" s="71">
        <v>19928</v>
      </c>
      <c r="I12" s="373">
        <v>0</v>
      </c>
      <c r="J12" s="71">
        <v>0</v>
      </c>
      <c r="K12" s="71">
        <v>0</v>
      </c>
      <c r="L12" s="71">
        <v>0</v>
      </c>
      <c r="M12" s="167">
        <v>0</v>
      </c>
      <c r="N12" s="71">
        <v>0</v>
      </c>
      <c r="O12" s="71">
        <v>0</v>
      </c>
      <c r="P12" s="71">
        <v>0</v>
      </c>
      <c r="Q12" s="157">
        <v>0</v>
      </c>
      <c r="R12" s="157">
        <v>0</v>
      </c>
      <c r="S12" s="157">
        <v>0</v>
      </c>
      <c r="T12" s="157">
        <v>0</v>
      </c>
      <c r="U12" s="71">
        <v>0</v>
      </c>
      <c r="V12" s="71">
        <v>0</v>
      </c>
      <c r="W12" s="71">
        <v>19928</v>
      </c>
      <c r="X12" s="71">
        <v>19928</v>
      </c>
      <c r="Y12" s="167">
        <v>19928</v>
      </c>
      <c r="Z12" s="167">
        <v>0</v>
      </c>
      <c r="AA12" s="167">
        <v>0</v>
      </c>
      <c r="AB12" s="167">
        <v>0</v>
      </c>
      <c r="AC12" s="167">
        <v>0</v>
      </c>
      <c r="AD12" s="369">
        <v>0</v>
      </c>
    </row>
    <row r="13" spans="1:30" x14ac:dyDescent="0.2">
      <c r="A13" s="17" t="s">
        <v>272</v>
      </c>
      <c r="B13" s="17" t="s">
        <v>312</v>
      </c>
      <c r="C13" s="70">
        <v>0</v>
      </c>
      <c r="D13" s="71">
        <v>0</v>
      </c>
      <c r="E13" s="23">
        <v>0</v>
      </c>
      <c r="F13" s="2">
        <v>0</v>
      </c>
      <c r="G13" s="2">
        <v>0</v>
      </c>
      <c r="H13" s="2">
        <v>0</v>
      </c>
      <c r="I13" s="359">
        <v>0</v>
      </c>
      <c r="J13" s="70">
        <v>0</v>
      </c>
      <c r="K13" s="23">
        <v>0</v>
      </c>
      <c r="L13" s="70">
        <v>0</v>
      </c>
      <c r="M13" s="70">
        <v>0</v>
      </c>
      <c r="N13" s="70">
        <v>0</v>
      </c>
      <c r="O13" s="70">
        <v>0</v>
      </c>
      <c r="P13" s="23">
        <v>0</v>
      </c>
      <c r="Q13" s="157">
        <v>0</v>
      </c>
      <c r="R13" s="157">
        <v>0</v>
      </c>
      <c r="S13" s="157">
        <v>0</v>
      </c>
      <c r="T13" s="157">
        <v>0</v>
      </c>
      <c r="U13" s="2">
        <v>0</v>
      </c>
      <c r="W13" s="2">
        <v>0</v>
      </c>
      <c r="X13" s="2">
        <v>0</v>
      </c>
      <c r="Y13" s="2">
        <v>0</v>
      </c>
      <c r="Z13" s="2">
        <v>0</v>
      </c>
      <c r="AA13" s="2">
        <v>0</v>
      </c>
      <c r="AB13" s="2">
        <v>0</v>
      </c>
      <c r="AC13" s="2">
        <v>0</v>
      </c>
      <c r="AD13" s="310">
        <v>0</v>
      </c>
    </row>
    <row r="14" spans="1:30" x14ac:dyDescent="0.2">
      <c r="A14" s="17" t="s">
        <v>273</v>
      </c>
      <c r="B14" s="17" t="s">
        <v>313</v>
      </c>
      <c r="C14" s="70">
        <v>679436</v>
      </c>
      <c r="D14" s="71">
        <v>679436</v>
      </c>
      <c r="E14" s="23">
        <v>679436</v>
      </c>
      <c r="F14" s="23">
        <v>679436</v>
      </c>
      <c r="G14" s="23">
        <v>679436</v>
      </c>
      <c r="H14" s="23">
        <v>699364</v>
      </c>
      <c r="I14" s="322">
        <v>699364</v>
      </c>
      <c r="J14" s="70">
        <v>679436</v>
      </c>
      <c r="K14" s="23">
        <v>679436</v>
      </c>
      <c r="L14" s="162">
        <v>679436</v>
      </c>
      <c r="M14" s="162">
        <v>679436</v>
      </c>
      <c r="N14" s="70">
        <v>679436</v>
      </c>
      <c r="O14" s="70">
        <v>679436</v>
      </c>
      <c r="P14" s="23">
        <v>679436</v>
      </c>
      <c r="Q14" s="215">
        <v>679436</v>
      </c>
      <c r="R14" s="215">
        <v>679436</v>
      </c>
      <c r="S14" s="215">
        <v>679436</v>
      </c>
      <c r="T14" s="215">
        <v>679436</v>
      </c>
      <c r="U14" s="23">
        <v>679436</v>
      </c>
      <c r="V14" s="23">
        <v>679436</v>
      </c>
      <c r="W14" s="23">
        <v>699364</v>
      </c>
      <c r="X14" s="23">
        <v>699364</v>
      </c>
      <c r="Y14" s="162">
        <v>699364</v>
      </c>
      <c r="Z14" s="23">
        <v>699364</v>
      </c>
      <c r="AA14" s="23">
        <v>699364</v>
      </c>
      <c r="AB14" s="23">
        <v>699364</v>
      </c>
      <c r="AC14" s="23">
        <v>699364</v>
      </c>
      <c r="AD14" s="390">
        <v>699364</v>
      </c>
    </row>
    <row r="15" spans="1:30" s="14" customFormat="1" x14ac:dyDescent="0.2">
      <c r="A15" s="52" t="s">
        <v>350</v>
      </c>
      <c r="B15" s="52" t="s">
        <v>349</v>
      </c>
      <c r="C15" s="77">
        <v>2353312</v>
      </c>
      <c r="D15" s="79">
        <v>3790074.33</v>
      </c>
      <c r="E15" s="51">
        <v>3790074</v>
      </c>
      <c r="F15" s="51">
        <v>3501831.3600000003</v>
      </c>
      <c r="G15" s="51">
        <v>3501831</v>
      </c>
      <c r="H15" s="51">
        <v>699364</v>
      </c>
      <c r="I15" s="372">
        <v>6182573.0600000005</v>
      </c>
      <c r="J15" s="77">
        <v>3790074.33</v>
      </c>
      <c r="K15" s="51">
        <v>3790074.33</v>
      </c>
      <c r="L15" s="51">
        <v>3790074</v>
      </c>
      <c r="M15" s="77">
        <v>3790074</v>
      </c>
      <c r="N15" s="77">
        <v>3501831.36</v>
      </c>
      <c r="O15" s="77">
        <v>3501831.36</v>
      </c>
      <c r="P15" s="51">
        <v>3501831</v>
      </c>
      <c r="Q15" s="219">
        <v>3501831.3600000003</v>
      </c>
      <c r="R15" s="219">
        <v>3501831.3600000003</v>
      </c>
      <c r="S15" s="219">
        <v>3501831</v>
      </c>
      <c r="T15" s="219">
        <v>3501831</v>
      </c>
      <c r="U15" s="51">
        <v>3501831</v>
      </c>
      <c r="V15" s="51">
        <v>3428081</v>
      </c>
      <c r="W15" s="51">
        <v>3428080.5600000005</v>
      </c>
      <c r="X15" s="51">
        <v>3428080.5600000005</v>
      </c>
      <c r="Y15" s="388">
        <v>3428080.5600000005</v>
      </c>
      <c r="Z15" s="51">
        <v>6182573</v>
      </c>
      <c r="AA15" s="51">
        <v>6182573.0600000005</v>
      </c>
      <c r="AB15" s="51">
        <v>6182573.0600000005</v>
      </c>
      <c r="AC15" s="51">
        <v>6182573.0600000005</v>
      </c>
      <c r="AD15" s="370">
        <v>6182573.0600000005</v>
      </c>
    </row>
    <row r="16" spans="1:30" x14ac:dyDescent="0.2">
      <c r="A16" s="16" t="s">
        <v>274</v>
      </c>
      <c r="B16" s="16" t="s">
        <v>314</v>
      </c>
      <c r="C16" s="70">
        <v>0</v>
      </c>
      <c r="D16" s="71">
        <v>-288242.96999999997</v>
      </c>
      <c r="E16" s="23">
        <v>-288243</v>
      </c>
      <c r="F16" s="23">
        <v>0</v>
      </c>
      <c r="G16" s="23">
        <v>0</v>
      </c>
      <c r="H16" s="23">
        <v>3428080.5600000005</v>
      </c>
      <c r="I16" s="322">
        <v>0</v>
      </c>
      <c r="J16" s="70">
        <v>-288242.96999999997</v>
      </c>
      <c r="K16" s="23">
        <v>-288242.96999999997</v>
      </c>
      <c r="L16" s="70">
        <v>-288243</v>
      </c>
      <c r="M16" s="70">
        <v>-288243</v>
      </c>
      <c r="N16" s="70">
        <v>0</v>
      </c>
      <c r="O16" s="70">
        <v>0</v>
      </c>
      <c r="P16" s="23">
        <v>0</v>
      </c>
      <c r="Q16" s="157">
        <v>0</v>
      </c>
      <c r="R16" s="157">
        <v>0</v>
      </c>
      <c r="S16" s="157">
        <v>0</v>
      </c>
      <c r="T16" s="157">
        <v>0</v>
      </c>
      <c r="U16" s="23">
        <v>0</v>
      </c>
      <c r="V16" s="23">
        <v>0</v>
      </c>
      <c r="W16" s="23">
        <v>0</v>
      </c>
      <c r="X16" s="23">
        <v>0</v>
      </c>
      <c r="Y16" s="197">
        <v>0</v>
      </c>
      <c r="Z16" s="23">
        <v>0</v>
      </c>
      <c r="AA16" s="23">
        <v>0</v>
      </c>
      <c r="AB16" s="23">
        <v>0</v>
      </c>
      <c r="AC16" s="23">
        <v>0</v>
      </c>
      <c r="AD16" s="390">
        <v>0</v>
      </c>
    </row>
    <row r="17" spans="1:30" ht="20.399999999999999" x14ac:dyDescent="0.2">
      <c r="A17" s="132" t="s">
        <v>347</v>
      </c>
      <c r="B17" s="18" t="s">
        <v>346</v>
      </c>
      <c r="C17" s="70">
        <f>C15</f>
        <v>2353312</v>
      </c>
      <c r="D17" s="71">
        <v>3501831.36</v>
      </c>
      <c r="E17" s="23">
        <v>3501831</v>
      </c>
      <c r="F17" s="23">
        <v>3501831.3600000003</v>
      </c>
      <c r="G17" s="23">
        <v>3501831</v>
      </c>
      <c r="H17" s="23">
        <v>0</v>
      </c>
      <c r="I17" s="322">
        <v>6182573.0600000005</v>
      </c>
      <c r="J17" s="70">
        <v>3501831.36</v>
      </c>
      <c r="K17" s="23">
        <v>3501831.36</v>
      </c>
      <c r="L17" s="23">
        <v>3501831</v>
      </c>
      <c r="M17" s="70">
        <v>3501831</v>
      </c>
      <c r="N17" s="70">
        <v>3501831.36</v>
      </c>
      <c r="O17" s="70">
        <v>3501831.36</v>
      </c>
      <c r="P17" s="23">
        <v>3501831</v>
      </c>
      <c r="Q17" s="70">
        <v>3501831.3600000003</v>
      </c>
      <c r="R17" s="70">
        <v>3501831.3600000003</v>
      </c>
      <c r="S17" s="70">
        <v>3501831</v>
      </c>
      <c r="T17" s="70">
        <v>3501831</v>
      </c>
      <c r="U17" s="23">
        <v>3501831</v>
      </c>
      <c r="V17" s="23">
        <v>3428081</v>
      </c>
      <c r="W17" s="23">
        <v>3428080.5600000005</v>
      </c>
      <c r="X17" s="23">
        <v>3428080.5600000005</v>
      </c>
      <c r="Y17" s="23">
        <v>3428080.5600000005</v>
      </c>
      <c r="Z17" s="23">
        <v>6182573</v>
      </c>
      <c r="AA17" s="23">
        <v>6182573.0600000005</v>
      </c>
      <c r="AB17" s="23">
        <v>6182573.0600000005</v>
      </c>
      <c r="AC17" s="23">
        <v>6182573.0600000005</v>
      </c>
      <c r="AD17" s="390">
        <v>6182573.0600000005</v>
      </c>
    </row>
    <row r="18" spans="1:30" x14ac:dyDescent="0.2">
      <c r="A18" s="16" t="s">
        <v>275</v>
      </c>
      <c r="B18" s="16" t="s">
        <v>315</v>
      </c>
      <c r="C18" s="167">
        <v>1148519.3600000001</v>
      </c>
      <c r="D18" s="71">
        <v>0</v>
      </c>
      <c r="E18" s="23">
        <v>0</v>
      </c>
      <c r="F18" s="23">
        <v>0</v>
      </c>
      <c r="G18" s="23" t="s">
        <v>590</v>
      </c>
      <c r="H18" s="23">
        <v>3428080.5600000005</v>
      </c>
      <c r="I18" s="322">
        <v>0</v>
      </c>
      <c r="J18" s="70">
        <v>0</v>
      </c>
      <c r="K18" s="23">
        <v>0</v>
      </c>
      <c r="L18" s="70">
        <v>0</v>
      </c>
      <c r="M18" s="70">
        <v>0</v>
      </c>
      <c r="N18" s="70">
        <v>0</v>
      </c>
      <c r="O18" s="70">
        <v>0</v>
      </c>
      <c r="P18" s="23">
        <v>0</v>
      </c>
      <c r="Q18" s="157">
        <v>0</v>
      </c>
      <c r="R18" s="157">
        <v>0</v>
      </c>
      <c r="S18" s="157">
        <v>-73751</v>
      </c>
      <c r="T18" s="157">
        <v>-73751</v>
      </c>
      <c r="U18" s="23" t="s">
        <v>590</v>
      </c>
      <c r="V18" s="23">
        <v>0</v>
      </c>
      <c r="W18" s="23">
        <v>2754492.5</v>
      </c>
      <c r="X18" s="23">
        <v>2754492.5</v>
      </c>
      <c r="Y18" s="23">
        <v>2754492.5</v>
      </c>
      <c r="Z18" s="23">
        <v>0</v>
      </c>
      <c r="AA18" s="23">
        <v>0</v>
      </c>
      <c r="AB18" s="23">
        <v>0</v>
      </c>
      <c r="AC18" s="23">
        <v>0</v>
      </c>
      <c r="AD18" s="390">
        <v>0</v>
      </c>
    </row>
    <row r="19" spans="1:30" x14ac:dyDescent="0.2">
      <c r="A19" s="16" t="s">
        <v>271</v>
      </c>
      <c r="B19" s="16" t="s">
        <v>311</v>
      </c>
      <c r="C19" s="70">
        <v>2070656</v>
      </c>
      <c r="D19" s="71">
        <v>0</v>
      </c>
      <c r="E19" s="23">
        <v>0</v>
      </c>
      <c r="F19" s="23">
        <v>0</v>
      </c>
      <c r="G19" s="23">
        <v>0</v>
      </c>
      <c r="H19" s="23">
        <v>2754492.5</v>
      </c>
      <c r="I19" s="322">
        <v>0</v>
      </c>
      <c r="J19" s="70">
        <v>0</v>
      </c>
      <c r="K19" s="23">
        <v>0</v>
      </c>
      <c r="L19" s="70">
        <v>0</v>
      </c>
      <c r="M19" s="70">
        <v>0</v>
      </c>
      <c r="N19" s="70">
        <v>0</v>
      </c>
      <c r="O19" s="70">
        <v>0</v>
      </c>
      <c r="P19" s="23">
        <v>0</v>
      </c>
      <c r="Q19" s="157">
        <v>0</v>
      </c>
      <c r="R19" s="157">
        <v>0</v>
      </c>
      <c r="S19" s="157">
        <v>0</v>
      </c>
      <c r="T19" s="157">
        <v>0</v>
      </c>
      <c r="U19" s="23">
        <v>0</v>
      </c>
      <c r="V19" s="23">
        <v>0</v>
      </c>
      <c r="W19" s="23">
        <v>2754492.5</v>
      </c>
      <c r="X19" s="23">
        <v>2754492.5</v>
      </c>
      <c r="Y19" s="23">
        <v>2754492.5</v>
      </c>
      <c r="Z19" s="23">
        <v>0</v>
      </c>
      <c r="AA19" s="23">
        <v>0</v>
      </c>
      <c r="AB19" s="23">
        <v>0</v>
      </c>
      <c r="AC19" s="23">
        <v>0</v>
      </c>
      <c r="AD19" s="390">
        <v>0</v>
      </c>
    </row>
    <row r="20" spans="1:30" x14ac:dyDescent="0.2">
      <c r="A20" s="16" t="s">
        <v>276</v>
      </c>
      <c r="B20" s="16" t="s">
        <v>316</v>
      </c>
      <c r="C20" s="70">
        <v>2070656</v>
      </c>
      <c r="D20" s="71">
        <v>0</v>
      </c>
      <c r="E20" s="23">
        <v>0</v>
      </c>
      <c r="F20" s="23">
        <v>0</v>
      </c>
      <c r="G20" s="23">
        <v>0</v>
      </c>
      <c r="H20" s="23">
        <v>2754492.5</v>
      </c>
      <c r="I20" s="322">
        <v>0</v>
      </c>
      <c r="J20" s="70">
        <v>0</v>
      </c>
      <c r="K20" s="23">
        <v>0</v>
      </c>
      <c r="L20" s="70">
        <v>0</v>
      </c>
      <c r="M20" s="70">
        <v>0</v>
      </c>
      <c r="N20" s="70">
        <v>0</v>
      </c>
      <c r="O20" s="70">
        <v>0</v>
      </c>
      <c r="P20" s="23">
        <v>0</v>
      </c>
      <c r="Q20" s="157">
        <v>0</v>
      </c>
      <c r="R20" s="157">
        <v>0</v>
      </c>
      <c r="S20" s="157">
        <v>0</v>
      </c>
      <c r="T20" s="157">
        <v>0</v>
      </c>
      <c r="U20" s="23">
        <v>0</v>
      </c>
      <c r="V20" s="23">
        <v>0</v>
      </c>
      <c r="W20" s="23">
        <v>2754492.5</v>
      </c>
      <c r="X20" s="23">
        <v>2754492.5</v>
      </c>
      <c r="Y20" s="23">
        <v>2754492.5</v>
      </c>
      <c r="Z20" s="23">
        <v>0</v>
      </c>
      <c r="AA20" s="23">
        <v>0</v>
      </c>
      <c r="AB20" s="23">
        <v>0</v>
      </c>
      <c r="AC20" s="23">
        <v>0</v>
      </c>
      <c r="AD20" s="390">
        <v>0</v>
      </c>
    </row>
    <row r="21" spans="1:30" x14ac:dyDescent="0.2">
      <c r="A21" s="16" t="s">
        <v>277</v>
      </c>
      <c r="B21" s="16" t="s">
        <v>317</v>
      </c>
      <c r="C21" s="70">
        <v>0</v>
      </c>
      <c r="D21" s="71">
        <v>0</v>
      </c>
      <c r="E21" s="23">
        <v>0</v>
      </c>
      <c r="F21" s="23">
        <v>0</v>
      </c>
      <c r="G21" s="23">
        <v>0</v>
      </c>
      <c r="H21" s="23">
        <v>2754492.5</v>
      </c>
      <c r="I21" s="322">
        <v>0</v>
      </c>
      <c r="J21" s="70">
        <v>0</v>
      </c>
      <c r="K21" s="23">
        <v>0</v>
      </c>
      <c r="L21" s="70">
        <v>0</v>
      </c>
      <c r="M21" s="70">
        <v>0</v>
      </c>
      <c r="N21" s="70">
        <v>0</v>
      </c>
      <c r="O21" s="70">
        <v>0</v>
      </c>
      <c r="P21" s="23">
        <v>0</v>
      </c>
      <c r="Q21" s="157">
        <v>0</v>
      </c>
      <c r="R21" s="157">
        <v>0</v>
      </c>
      <c r="S21" s="157">
        <v>0</v>
      </c>
      <c r="T21" s="157">
        <v>0</v>
      </c>
      <c r="U21" s="23">
        <v>0</v>
      </c>
      <c r="V21" s="23">
        <v>0</v>
      </c>
      <c r="W21" s="23">
        <v>0</v>
      </c>
      <c r="X21" s="23">
        <v>0</v>
      </c>
      <c r="Y21" s="2">
        <v>0</v>
      </c>
      <c r="Z21" s="23">
        <v>0</v>
      </c>
      <c r="AA21" s="23">
        <v>0</v>
      </c>
      <c r="AB21" s="23">
        <v>0</v>
      </c>
      <c r="AC21" s="23">
        <v>0</v>
      </c>
      <c r="AD21" s="390">
        <v>0</v>
      </c>
    </row>
    <row r="22" spans="1:30" ht="20.399999999999999" x14ac:dyDescent="0.2">
      <c r="A22" s="22" t="s">
        <v>352</v>
      </c>
      <c r="B22" s="22" t="s">
        <v>351</v>
      </c>
      <c r="C22" s="70">
        <v>0</v>
      </c>
      <c r="D22" s="71">
        <v>0</v>
      </c>
      <c r="E22" s="23">
        <v>0</v>
      </c>
      <c r="F22" s="23">
        <v>0</v>
      </c>
      <c r="G22" s="23">
        <v>0</v>
      </c>
      <c r="H22" s="23">
        <v>0</v>
      </c>
      <c r="I22" s="322">
        <v>0</v>
      </c>
      <c r="J22" s="70">
        <v>0</v>
      </c>
      <c r="K22" s="23">
        <v>0</v>
      </c>
      <c r="L22" s="70">
        <v>0</v>
      </c>
      <c r="M22" s="70">
        <v>0</v>
      </c>
      <c r="N22" s="70">
        <v>0</v>
      </c>
      <c r="O22" s="70">
        <v>0</v>
      </c>
      <c r="P22" s="23">
        <v>0</v>
      </c>
      <c r="Q22" s="157">
        <v>0</v>
      </c>
      <c r="R22" s="157">
        <v>0</v>
      </c>
      <c r="S22" s="157">
        <v>0</v>
      </c>
      <c r="T22" s="157">
        <v>0</v>
      </c>
      <c r="U22" s="23">
        <v>0</v>
      </c>
      <c r="V22" s="23">
        <v>0</v>
      </c>
      <c r="W22" s="23">
        <v>0</v>
      </c>
      <c r="X22" s="23">
        <v>0</v>
      </c>
      <c r="Y22" s="23">
        <v>0</v>
      </c>
      <c r="Z22" s="23">
        <v>0</v>
      </c>
      <c r="AA22" s="23">
        <v>0</v>
      </c>
      <c r="AB22" s="23">
        <v>0</v>
      </c>
      <c r="AC22" s="23">
        <v>0</v>
      </c>
      <c r="AD22" s="390">
        <v>0</v>
      </c>
    </row>
    <row r="23" spans="1:30" x14ac:dyDescent="0.2">
      <c r="A23" s="16" t="s">
        <v>272</v>
      </c>
      <c r="B23" s="16" t="s">
        <v>312</v>
      </c>
      <c r="C23" s="70">
        <v>-922136.64</v>
      </c>
      <c r="D23" s="71">
        <v>0</v>
      </c>
      <c r="E23" s="23">
        <v>0</v>
      </c>
      <c r="F23" s="23">
        <v>0</v>
      </c>
      <c r="G23" s="23">
        <v>73751</v>
      </c>
      <c r="H23" s="23">
        <v>0</v>
      </c>
      <c r="I23" s="322">
        <v>0</v>
      </c>
      <c r="J23" s="70">
        <v>0</v>
      </c>
      <c r="K23" s="23">
        <v>0</v>
      </c>
      <c r="L23" s="70">
        <v>0</v>
      </c>
      <c r="M23" s="70">
        <v>0</v>
      </c>
      <c r="N23" s="70">
        <v>0</v>
      </c>
      <c r="O23" s="70">
        <v>0</v>
      </c>
      <c r="P23" s="23">
        <v>0</v>
      </c>
      <c r="Q23" s="157">
        <v>0</v>
      </c>
      <c r="R23" s="157">
        <v>0</v>
      </c>
      <c r="S23" s="157">
        <v>73751</v>
      </c>
      <c r="T23" s="157">
        <v>73751</v>
      </c>
      <c r="U23" s="23">
        <v>73751</v>
      </c>
      <c r="V23" s="23">
        <v>0</v>
      </c>
      <c r="W23" s="23">
        <v>0</v>
      </c>
      <c r="X23" s="23">
        <v>0</v>
      </c>
      <c r="Y23" s="23">
        <v>0</v>
      </c>
      <c r="Z23" s="23">
        <v>0</v>
      </c>
      <c r="AA23" s="23">
        <v>0</v>
      </c>
      <c r="AB23" s="23">
        <v>0</v>
      </c>
      <c r="AC23" s="23">
        <v>0</v>
      </c>
      <c r="AD23" s="390">
        <v>0</v>
      </c>
    </row>
    <row r="24" spans="1:30" x14ac:dyDescent="0.2">
      <c r="A24" s="16" t="s">
        <v>278</v>
      </c>
      <c r="B24" s="16" t="s">
        <v>318</v>
      </c>
      <c r="C24" s="70">
        <v>-633893.68000000005</v>
      </c>
      <c r="D24" s="71">
        <v>0</v>
      </c>
      <c r="E24" s="23">
        <v>0</v>
      </c>
      <c r="F24" s="23">
        <v>0</v>
      </c>
      <c r="G24" s="23">
        <v>73751</v>
      </c>
      <c r="H24" s="23">
        <v>0</v>
      </c>
      <c r="I24" s="322">
        <v>0</v>
      </c>
      <c r="J24" s="70">
        <v>0</v>
      </c>
      <c r="K24" s="23">
        <v>0</v>
      </c>
      <c r="L24" s="70">
        <v>0</v>
      </c>
      <c r="M24" s="70">
        <v>0</v>
      </c>
      <c r="N24" s="70">
        <v>0</v>
      </c>
      <c r="O24" s="70">
        <v>0</v>
      </c>
      <c r="P24" s="23">
        <v>0</v>
      </c>
      <c r="Q24" s="157">
        <v>0</v>
      </c>
      <c r="R24" s="157">
        <v>0</v>
      </c>
      <c r="S24" s="157">
        <v>73751</v>
      </c>
      <c r="T24" s="157">
        <v>73751</v>
      </c>
      <c r="U24" s="23">
        <v>73751</v>
      </c>
      <c r="V24" s="23">
        <v>0</v>
      </c>
      <c r="W24" s="23">
        <v>0</v>
      </c>
      <c r="X24" s="23">
        <v>0</v>
      </c>
      <c r="Y24" s="23">
        <v>0</v>
      </c>
      <c r="Z24" s="23">
        <v>0</v>
      </c>
      <c r="AA24" s="23">
        <v>0</v>
      </c>
      <c r="AB24" s="23">
        <v>0</v>
      </c>
      <c r="AC24" s="23">
        <v>0</v>
      </c>
      <c r="AD24" s="390">
        <v>0</v>
      </c>
    </row>
    <row r="25" spans="1:30" x14ac:dyDescent="0.2">
      <c r="A25" s="139" t="s">
        <v>455</v>
      </c>
      <c r="B25" s="139" t="s">
        <v>456</v>
      </c>
      <c r="C25" s="70">
        <v>-288242.96000000002</v>
      </c>
      <c r="D25" s="71">
        <v>0</v>
      </c>
      <c r="E25" s="23">
        <v>0</v>
      </c>
      <c r="F25" s="2">
        <v>0</v>
      </c>
      <c r="G25" s="2">
        <v>0</v>
      </c>
      <c r="H25" s="2">
        <v>0</v>
      </c>
      <c r="I25" s="359"/>
      <c r="J25" s="70">
        <v>0</v>
      </c>
      <c r="K25" s="2">
        <v>0</v>
      </c>
      <c r="L25" s="2">
        <v>0</v>
      </c>
      <c r="M25" s="70">
        <v>0</v>
      </c>
      <c r="N25" s="70">
        <v>0</v>
      </c>
      <c r="P25" s="23">
        <v>0</v>
      </c>
      <c r="Q25" s="157">
        <v>0</v>
      </c>
      <c r="R25" s="157">
        <v>0</v>
      </c>
      <c r="S25" s="157">
        <v>0</v>
      </c>
      <c r="T25" s="157"/>
      <c r="U25" s="2">
        <v>0</v>
      </c>
      <c r="X25" s="2">
        <v>0</v>
      </c>
      <c r="Y25" s="2">
        <v>0</v>
      </c>
      <c r="Z25" s="23">
        <v>0</v>
      </c>
      <c r="AA25" s="23">
        <v>0</v>
      </c>
      <c r="AB25" s="23">
        <v>0</v>
      </c>
      <c r="AC25" s="23"/>
      <c r="AD25" s="390">
        <v>0</v>
      </c>
    </row>
    <row r="26" spans="1:30" x14ac:dyDescent="0.2">
      <c r="A26" s="16" t="s">
        <v>279</v>
      </c>
      <c r="B26" s="16" t="s">
        <v>319</v>
      </c>
      <c r="C26" s="167">
        <v>3501831.36</v>
      </c>
      <c r="D26" s="71">
        <v>3501831.36</v>
      </c>
      <c r="E26" s="162">
        <v>3501831</v>
      </c>
      <c r="F26" s="162">
        <v>3501831.3600000003</v>
      </c>
      <c r="G26" s="23" t="s">
        <v>591</v>
      </c>
      <c r="H26" s="23">
        <v>6182573.0600000005</v>
      </c>
      <c r="I26" s="413">
        <v>6182573.0600000005</v>
      </c>
      <c r="J26" s="70">
        <v>3501831.36</v>
      </c>
      <c r="K26" s="23">
        <v>3501831.36</v>
      </c>
      <c r="L26" s="70">
        <v>3501831</v>
      </c>
      <c r="M26" s="70">
        <v>3501831</v>
      </c>
      <c r="N26" s="70">
        <v>3501831.36</v>
      </c>
      <c r="O26" s="70">
        <v>3501831.36</v>
      </c>
      <c r="P26" s="23">
        <v>3501831</v>
      </c>
      <c r="Q26" s="215">
        <v>3501831.3600000003</v>
      </c>
      <c r="R26" s="215">
        <v>3501831.3600000003</v>
      </c>
      <c r="S26" s="215">
        <v>3428080</v>
      </c>
      <c r="T26" s="215">
        <v>3428081</v>
      </c>
      <c r="U26" s="23" t="s">
        <v>591</v>
      </c>
      <c r="V26" s="23">
        <v>3428081</v>
      </c>
      <c r="W26" s="23">
        <v>6182573.0600000005</v>
      </c>
      <c r="X26" s="23">
        <v>6182573.0600000005</v>
      </c>
      <c r="Y26" s="23">
        <v>6182573.0600000005</v>
      </c>
      <c r="Z26" s="23">
        <v>6182573</v>
      </c>
      <c r="AA26" s="381">
        <v>6182573.0600000005</v>
      </c>
      <c r="AB26" s="381">
        <v>6182573.0600000005</v>
      </c>
      <c r="AC26" s="381">
        <v>6182573.0600000005</v>
      </c>
      <c r="AD26" s="332">
        <v>6182573.0600000005</v>
      </c>
    </row>
    <row r="27" spans="1:30" s="14" customFormat="1" x14ac:dyDescent="0.2">
      <c r="A27" s="52" t="s">
        <v>280</v>
      </c>
      <c r="B27" s="52" t="s">
        <v>320</v>
      </c>
      <c r="C27" s="77">
        <v>0</v>
      </c>
      <c r="D27" s="79">
        <v>0</v>
      </c>
      <c r="E27" s="51">
        <v>0</v>
      </c>
      <c r="F27" s="51">
        <v>0</v>
      </c>
      <c r="G27" s="51">
        <v>0</v>
      </c>
      <c r="H27" s="51">
        <v>0</v>
      </c>
      <c r="I27" s="372">
        <v>0</v>
      </c>
      <c r="J27" s="77">
        <v>0</v>
      </c>
      <c r="K27" s="51">
        <v>0</v>
      </c>
      <c r="L27" s="77">
        <v>0</v>
      </c>
      <c r="M27" s="77">
        <v>0</v>
      </c>
      <c r="N27" s="77">
        <v>0</v>
      </c>
      <c r="O27" s="77">
        <v>0</v>
      </c>
      <c r="P27" s="51">
        <v>0</v>
      </c>
      <c r="Q27" s="217">
        <v>0</v>
      </c>
      <c r="R27" s="217">
        <v>0</v>
      </c>
      <c r="S27" s="217">
        <v>0</v>
      </c>
      <c r="T27" s="217">
        <v>0</v>
      </c>
      <c r="U27" s="51">
        <v>0</v>
      </c>
      <c r="V27" s="51">
        <v>0</v>
      </c>
      <c r="W27" s="51">
        <v>0</v>
      </c>
      <c r="X27" s="51">
        <v>0</v>
      </c>
      <c r="Y27" s="51">
        <v>0</v>
      </c>
      <c r="Z27" s="51">
        <v>0</v>
      </c>
      <c r="AA27" s="51">
        <v>0</v>
      </c>
      <c r="AB27" s="51">
        <v>0</v>
      </c>
      <c r="AC27" s="51">
        <v>0</v>
      </c>
      <c r="AD27" s="370">
        <v>0</v>
      </c>
    </row>
    <row r="28" spans="1:30" x14ac:dyDescent="0.2">
      <c r="A28" s="16" t="s">
        <v>281</v>
      </c>
      <c r="B28" s="16" t="s">
        <v>321</v>
      </c>
      <c r="C28" s="161">
        <v>0</v>
      </c>
      <c r="D28" s="82">
        <v>0</v>
      </c>
      <c r="E28" s="23">
        <v>0</v>
      </c>
      <c r="F28" s="23">
        <v>0</v>
      </c>
      <c r="G28" s="23">
        <v>0</v>
      </c>
      <c r="H28" s="23">
        <v>0</v>
      </c>
      <c r="I28" s="322">
        <v>0</v>
      </c>
      <c r="J28" s="70">
        <v>0</v>
      </c>
      <c r="K28" s="23">
        <v>0</v>
      </c>
      <c r="L28" s="161">
        <v>0</v>
      </c>
      <c r="M28" s="70">
        <v>0</v>
      </c>
      <c r="N28" s="70">
        <v>0</v>
      </c>
      <c r="O28" s="70">
        <v>0</v>
      </c>
      <c r="P28" s="23">
        <v>0</v>
      </c>
      <c r="Q28" s="216">
        <v>0</v>
      </c>
      <c r="R28" s="216">
        <v>0</v>
      </c>
      <c r="S28" s="216">
        <v>0</v>
      </c>
      <c r="T28" s="216">
        <v>0</v>
      </c>
      <c r="U28" s="23">
        <v>0</v>
      </c>
      <c r="V28" s="23">
        <v>0</v>
      </c>
      <c r="W28" s="23">
        <v>0</v>
      </c>
      <c r="X28" s="23">
        <v>0</v>
      </c>
      <c r="Y28" s="23">
        <v>0</v>
      </c>
      <c r="Z28" s="23">
        <v>0</v>
      </c>
      <c r="AA28" s="23">
        <v>0</v>
      </c>
      <c r="AB28" s="23">
        <v>0</v>
      </c>
      <c r="AC28" s="23">
        <v>0</v>
      </c>
      <c r="AD28" s="390">
        <v>0</v>
      </c>
    </row>
    <row r="29" spans="1:30" x14ac:dyDescent="0.2">
      <c r="A29" s="18" t="s">
        <v>512</v>
      </c>
      <c r="B29" s="18" t="s">
        <v>514</v>
      </c>
      <c r="C29" s="70">
        <v>0</v>
      </c>
      <c r="D29" s="71">
        <v>0</v>
      </c>
      <c r="E29" s="23">
        <v>0</v>
      </c>
      <c r="F29" s="23">
        <v>0</v>
      </c>
      <c r="G29" s="23">
        <v>0</v>
      </c>
      <c r="H29" s="23">
        <v>0</v>
      </c>
      <c r="I29" s="322">
        <v>0</v>
      </c>
      <c r="J29" s="70">
        <v>0</v>
      </c>
      <c r="K29" s="23">
        <v>0</v>
      </c>
      <c r="L29" s="70">
        <v>0</v>
      </c>
      <c r="M29" s="70">
        <v>0</v>
      </c>
      <c r="N29" s="70">
        <v>0</v>
      </c>
      <c r="O29" s="70">
        <v>0</v>
      </c>
      <c r="P29" s="23">
        <v>0</v>
      </c>
      <c r="Q29" s="157">
        <v>0</v>
      </c>
      <c r="R29" s="157">
        <v>0</v>
      </c>
      <c r="S29" s="157">
        <v>0</v>
      </c>
      <c r="T29" s="157">
        <v>0</v>
      </c>
      <c r="U29" s="23">
        <v>0</v>
      </c>
      <c r="V29" s="23">
        <v>0</v>
      </c>
      <c r="W29" s="23">
        <v>0</v>
      </c>
      <c r="X29" s="23">
        <v>0</v>
      </c>
      <c r="Y29" s="23">
        <v>0</v>
      </c>
      <c r="Z29" s="23">
        <v>0</v>
      </c>
      <c r="AA29" s="23">
        <v>0</v>
      </c>
      <c r="AB29" s="23">
        <v>0</v>
      </c>
      <c r="AC29" s="23">
        <v>0</v>
      </c>
      <c r="AD29" s="390">
        <v>0</v>
      </c>
    </row>
    <row r="30" spans="1:30" x14ac:dyDescent="0.2">
      <c r="A30" s="18" t="s">
        <v>513</v>
      </c>
      <c r="B30" s="18" t="s">
        <v>515</v>
      </c>
      <c r="C30" s="70">
        <v>0</v>
      </c>
      <c r="D30" s="71">
        <v>0</v>
      </c>
      <c r="E30" s="23">
        <v>0</v>
      </c>
      <c r="F30" s="23">
        <v>0</v>
      </c>
      <c r="G30" s="23">
        <v>0</v>
      </c>
      <c r="H30" s="23">
        <v>0</v>
      </c>
      <c r="I30" s="322">
        <v>0</v>
      </c>
      <c r="J30" s="70">
        <v>0</v>
      </c>
      <c r="K30" s="23">
        <v>0</v>
      </c>
      <c r="L30" s="70">
        <v>0</v>
      </c>
      <c r="M30" s="70">
        <v>0</v>
      </c>
      <c r="N30" s="70">
        <v>0</v>
      </c>
      <c r="O30" s="70">
        <v>0</v>
      </c>
      <c r="P30" s="23">
        <v>0</v>
      </c>
      <c r="Q30" s="157">
        <v>0</v>
      </c>
      <c r="R30" s="157">
        <v>0</v>
      </c>
      <c r="S30" s="157">
        <v>0</v>
      </c>
      <c r="T30" s="157">
        <v>0</v>
      </c>
      <c r="U30" s="23">
        <v>0</v>
      </c>
      <c r="V30" s="23">
        <v>0</v>
      </c>
      <c r="W30" s="23">
        <v>0</v>
      </c>
      <c r="X30" s="23">
        <v>0</v>
      </c>
      <c r="Y30" s="23">
        <v>0</v>
      </c>
      <c r="Z30" s="23">
        <v>0</v>
      </c>
      <c r="AA30" s="23">
        <v>0</v>
      </c>
      <c r="AB30" s="23">
        <v>0</v>
      </c>
      <c r="AC30" s="23">
        <v>0</v>
      </c>
      <c r="AD30" s="390">
        <v>0</v>
      </c>
    </row>
    <row r="31" spans="1:30" ht="10.8" thickBot="1" x14ac:dyDescent="0.25">
      <c r="A31" s="16" t="s">
        <v>282</v>
      </c>
      <c r="B31" s="16" t="s">
        <v>322</v>
      </c>
      <c r="C31" s="163">
        <v>0</v>
      </c>
      <c r="D31" s="83">
        <v>0</v>
      </c>
      <c r="E31" s="23">
        <v>0</v>
      </c>
      <c r="F31" s="23">
        <v>0</v>
      </c>
      <c r="G31" s="23">
        <v>0</v>
      </c>
      <c r="H31" s="23">
        <v>0</v>
      </c>
      <c r="I31" s="359"/>
      <c r="J31" s="70">
        <v>0</v>
      </c>
      <c r="K31" s="23">
        <v>0</v>
      </c>
      <c r="L31" s="163">
        <v>0</v>
      </c>
      <c r="M31" s="70">
        <v>0</v>
      </c>
      <c r="N31" s="70">
        <v>0</v>
      </c>
      <c r="O31" s="70">
        <v>0</v>
      </c>
      <c r="P31" s="23">
        <v>0</v>
      </c>
      <c r="Q31" s="157">
        <v>0</v>
      </c>
      <c r="R31" s="157">
        <v>0</v>
      </c>
      <c r="S31" s="157">
        <v>0</v>
      </c>
      <c r="T31" s="157">
        <v>0</v>
      </c>
      <c r="U31" s="23">
        <v>0</v>
      </c>
      <c r="V31" s="23">
        <v>0</v>
      </c>
      <c r="W31" s="23">
        <v>0</v>
      </c>
      <c r="X31" s="23">
        <v>0</v>
      </c>
      <c r="Y31" s="23">
        <v>0</v>
      </c>
      <c r="Z31" s="23">
        <v>0</v>
      </c>
      <c r="AA31" s="23">
        <v>0</v>
      </c>
      <c r="AB31" s="23">
        <v>0</v>
      </c>
      <c r="AC31" s="23">
        <v>0</v>
      </c>
      <c r="AD31" s="390">
        <v>0</v>
      </c>
    </row>
    <row r="32" spans="1:30" s="14" customFormat="1" ht="10.8" thickBot="1" x14ac:dyDescent="0.25">
      <c r="A32" s="52" t="s">
        <v>283</v>
      </c>
      <c r="B32" s="52" t="s">
        <v>323</v>
      </c>
      <c r="C32" s="77">
        <v>0</v>
      </c>
      <c r="D32" s="79">
        <v>0</v>
      </c>
      <c r="E32" s="51">
        <v>0</v>
      </c>
      <c r="F32" s="51">
        <v>8758000.879999999</v>
      </c>
      <c r="G32" s="51">
        <v>37630894</v>
      </c>
      <c r="H32" s="51">
        <v>59454759.620000005</v>
      </c>
      <c r="I32" s="372">
        <v>72480404.710000008</v>
      </c>
      <c r="J32" s="77">
        <v>0</v>
      </c>
      <c r="K32" s="51">
        <v>0</v>
      </c>
      <c r="L32" s="192">
        <v>0</v>
      </c>
      <c r="M32" s="77">
        <v>0</v>
      </c>
      <c r="N32" s="77">
        <v>8758000.8800000008</v>
      </c>
      <c r="O32" s="77">
        <v>8758000.8800000008</v>
      </c>
      <c r="P32" s="51">
        <v>8758001</v>
      </c>
      <c r="Q32" s="218">
        <v>8758000.879999999</v>
      </c>
      <c r="R32" s="218">
        <v>37630893.719999999</v>
      </c>
      <c r="S32" s="218">
        <v>37630894</v>
      </c>
      <c r="T32" s="218">
        <v>37630894</v>
      </c>
      <c r="U32" s="51">
        <v>37630894</v>
      </c>
      <c r="V32" s="51">
        <v>59454760</v>
      </c>
      <c r="W32" s="51">
        <v>59454759.620000005</v>
      </c>
      <c r="X32" s="51">
        <v>59454759.620000005</v>
      </c>
      <c r="Y32" s="51">
        <v>59454759.620000005</v>
      </c>
      <c r="Z32" s="51">
        <v>72480405</v>
      </c>
      <c r="AA32" s="51">
        <v>72480404.710000008</v>
      </c>
      <c r="AB32" s="51">
        <v>72480404.710000008</v>
      </c>
      <c r="AC32" s="51">
        <v>72480404.710000008</v>
      </c>
      <c r="AD32" s="370">
        <v>84547011.24000001</v>
      </c>
    </row>
    <row r="33" spans="1:30" x14ac:dyDescent="0.2">
      <c r="A33" s="16" t="s">
        <v>284</v>
      </c>
      <c r="B33" s="16" t="s">
        <v>324</v>
      </c>
      <c r="C33" s="161">
        <v>0</v>
      </c>
      <c r="D33" s="82">
        <v>0</v>
      </c>
      <c r="E33" s="124">
        <v>8758001</v>
      </c>
      <c r="F33" s="124">
        <v>28872892.84</v>
      </c>
      <c r="G33" s="124">
        <v>21823866</v>
      </c>
      <c r="H33" s="124">
        <v>13025645.09</v>
      </c>
      <c r="I33" s="411">
        <v>12066606.530000001</v>
      </c>
      <c r="J33" s="70">
        <v>0</v>
      </c>
      <c r="K33" s="23">
        <v>0</v>
      </c>
      <c r="L33" s="193">
        <v>7359068</v>
      </c>
      <c r="M33" s="70">
        <v>8758001</v>
      </c>
      <c r="N33" s="70">
        <v>1527196.78</v>
      </c>
      <c r="O33" s="70">
        <v>25615251.710000001</v>
      </c>
      <c r="P33" s="23">
        <v>27311336</v>
      </c>
      <c r="Q33" s="216">
        <v>28872892.84</v>
      </c>
      <c r="R33" s="216">
        <v>1558992.5500000007</v>
      </c>
      <c r="S33" s="216">
        <v>17981731</v>
      </c>
      <c r="T33" s="216">
        <v>20061261</v>
      </c>
      <c r="U33" s="124">
        <v>21823866</v>
      </c>
      <c r="V33" s="124">
        <v>0</v>
      </c>
      <c r="W33" s="124">
        <v>8484716.6099999994</v>
      </c>
      <c r="X33" s="124">
        <v>8484716.6099999994</v>
      </c>
      <c r="Y33" s="124">
        <v>13025645.09</v>
      </c>
      <c r="Z33" s="394">
        <v>1179841</v>
      </c>
      <c r="AA33" s="394">
        <v>11603895.960000001</v>
      </c>
      <c r="AB33" s="394">
        <v>12822762.170000002</v>
      </c>
      <c r="AC33" s="394">
        <v>12066606.530000001</v>
      </c>
      <c r="AD33" s="391">
        <v>931542.36</v>
      </c>
    </row>
    <row r="34" spans="1:30" x14ac:dyDescent="0.2">
      <c r="A34" s="16" t="s">
        <v>271</v>
      </c>
      <c r="B34" s="16" t="s">
        <v>311</v>
      </c>
      <c r="C34" s="70">
        <v>0</v>
      </c>
      <c r="D34" s="71">
        <v>0</v>
      </c>
      <c r="E34" s="124">
        <v>8758001</v>
      </c>
      <c r="F34" s="124">
        <v>28872892.84</v>
      </c>
      <c r="G34" s="124">
        <v>21823866</v>
      </c>
      <c r="H34" s="124">
        <v>13025645.09</v>
      </c>
      <c r="I34" s="392">
        <v>12066606.530000001</v>
      </c>
      <c r="J34" s="70">
        <v>0</v>
      </c>
      <c r="K34" s="23">
        <v>0</v>
      </c>
      <c r="L34" s="23">
        <v>7359068</v>
      </c>
      <c r="M34" s="70">
        <v>8758001</v>
      </c>
      <c r="N34" s="70">
        <v>1527196.78</v>
      </c>
      <c r="O34" s="70">
        <v>25615251.710000001</v>
      </c>
      <c r="P34" s="23">
        <v>27311336</v>
      </c>
      <c r="Q34" s="157">
        <v>28872892.84</v>
      </c>
      <c r="R34" s="157">
        <v>1558992.5500000007</v>
      </c>
      <c r="S34" s="157">
        <v>17984035</v>
      </c>
      <c r="T34" s="157">
        <v>20063565</v>
      </c>
      <c r="U34" s="124">
        <v>21823866</v>
      </c>
      <c r="V34" s="124">
        <v>0</v>
      </c>
      <c r="W34" s="124">
        <v>8484716.6099999994</v>
      </c>
      <c r="X34" s="124">
        <v>8484716.6099999994</v>
      </c>
      <c r="Y34" s="124">
        <v>13025645.09</v>
      </c>
      <c r="Z34" s="124">
        <v>1179841</v>
      </c>
      <c r="AA34" s="124">
        <v>11603895.960000001</v>
      </c>
      <c r="AB34" s="124">
        <v>12822762.170000002</v>
      </c>
      <c r="AC34" s="124">
        <v>12066606.530000001</v>
      </c>
      <c r="AD34" s="392">
        <v>931542.36</v>
      </c>
    </row>
    <row r="35" spans="1:30" x14ac:dyDescent="0.2">
      <c r="A35" s="16" t="s">
        <v>285</v>
      </c>
      <c r="B35" s="16" t="s">
        <v>325</v>
      </c>
      <c r="C35" s="70">
        <v>0</v>
      </c>
      <c r="D35" s="71">
        <v>0</v>
      </c>
      <c r="E35" s="23">
        <v>2726960</v>
      </c>
      <c r="F35" s="23">
        <v>22408771.609999999</v>
      </c>
      <c r="G35" s="23">
        <v>14702077</v>
      </c>
      <c r="H35" s="23">
        <v>8484716.6099999994</v>
      </c>
      <c r="I35" s="323">
        <v>9158788.7100000009</v>
      </c>
      <c r="J35" s="70">
        <v>0</v>
      </c>
      <c r="K35" s="23">
        <v>0</v>
      </c>
      <c r="L35" s="23">
        <v>2726960</v>
      </c>
      <c r="M35" s="2">
        <v>2726960</v>
      </c>
      <c r="N35" s="70">
        <v>0</v>
      </c>
      <c r="O35" s="70">
        <v>22408771.609999999</v>
      </c>
      <c r="P35" s="24">
        <v>22408772</v>
      </c>
      <c r="Q35" s="157">
        <v>22408771.609999999</v>
      </c>
      <c r="R35" s="157">
        <v>0</v>
      </c>
      <c r="S35" s="157">
        <v>14495302</v>
      </c>
      <c r="T35" s="157">
        <v>14495302</v>
      </c>
      <c r="U35" s="23">
        <v>14702077</v>
      </c>
      <c r="V35" s="23">
        <v>0</v>
      </c>
      <c r="W35" s="23">
        <v>8484716.6099999994</v>
      </c>
      <c r="X35" s="23">
        <v>8484716.6099999994</v>
      </c>
      <c r="Y35" s="23">
        <v>8484716.6099999994</v>
      </c>
      <c r="Z35" s="23">
        <v>0</v>
      </c>
      <c r="AA35" s="23">
        <v>9158788.7100000009</v>
      </c>
      <c r="AB35" s="23">
        <v>9158788.7100000009</v>
      </c>
      <c r="AC35" s="23">
        <v>9158788.7100000009</v>
      </c>
      <c r="AD35" s="390">
        <v>0</v>
      </c>
    </row>
    <row r="36" spans="1:30" x14ac:dyDescent="0.2">
      <c r="A36" s="16" t="s">
        <v>286</v>
      </c>
      <c r="B36" s="16" t="s">
        <v>326</v>
      </c>
      <c r="C36" s="70">
        <v>0</v>
      </c>
      <c r="D36" s="71">
        <v>0</v>
      </c>
      <c r="E36" s="23">
        <v>6031041</v>
      </c>
      <c r="F36" s="23">
        <v>6464121.2299999995</v>
      </c>
      <c r="G36" s="23">
        <v>7121789</v>
      </c>
      <c r="H36" s="23">
        <v>4540928.4800000004</v>
      </c>
      <c r="I36" s="322">
        <v>2907817.8200000003</v>
      </c>
      <c r="J36" s="70">
        <v>0</v>
      </c>
      <c r="K36" s="23">
        <v>0</v>
      </c>
      <c r="L36" s="23">
        <v>4632108</v>
      </c>
      <c r="M36" s="70">
        <v>6031041</v>
      </c>
      <c r="N36" s="70">
        <v>1527196.78</v>
      </c>
      <c r="O36" s="70">
        <v>3206480.1</v>
      </c>
      <c r="P36" s="24">
        <v>4902565</v>
      </c>
      <c r="Q36" s="157">
        <v>6464121.2299999995</v>
      </c>
      <c r="R36" s="157">
        <v>1558992.5500000007</v>
      </c>
      <c r="S36" s="157">
        <v>3279655</v>
      </c>
      <c r="T36" s="157">
        <v>5359184</v>
      </c>
      <c r="U36" s="23">
        <v>7121789</v>
      </c>
      <c r="V36" s="23">
        <v>0</v>
      </c>
      <c r="W36" s="23">
        <v>0</v>
      </c>
      <c r="X36" s="23">
        <v>0</v>
      </c>
      <c r="Y36" s="23">
        <v>4540928.4800000004</v>
      </c>
      <c r="Z36" s="23">
        <v>1179841</v>
      </c>
      <c r="AA36" s="23">
        <v>2445107.25</v>
      </c>
      <c r="AB36" s="23">
        <v>3663973.46</v>
      </c>
      <c r="AC36" s="23">
        <v>2907817.8200000003</v>
      </c>
      <c r="AD36" s="390">
        <v>931542.36</v>
      </c>
    </row>
    <row r="37" spans="1:30" x14ac:dyDescent="0.2">
      <c r="A37" s="16" t="s">
        <v>554</v>
      </c>
      <c r="B37" s="16" t="s">
        <v>570</v>
      </c>
      <c r="C37" s="70">
        <v>0</v>
      </c>
      <c r="D37" s="71">
        <v>0</v>
      </c>
      <c r="E37" s="23">
        <v>0</v>
      </c>
      <c r="F37" s="23">
        <v>0</v>
      </c>
      <c r="G37" s="23">
        <v>0</v>
      </c>
      <c r="H37" s="23">
        <v>0</v>
      </c>
      <c r="I37" s="322">
        <v>0</v>
      </c>
      <c r="J37" s="70">
        <v>0</v>
      </c>
      <c r="K37" s="70">
        <v>0</v>
      </c>
      <c r="L37" s="70">
        <v>0</v>
      </c>
      <c r="M37" s="70">
        <v>0</v>
      </c>
      <c r="N37" s="70">
        <v>0</v>
      </c>
      <c r="O37" s="70">
        <v>0</v>
      </c>
      <c r="P37" s="70">
        <v>0</v>
      </c>
      <c r="Q37" s="70">
        <v>0</v>
      </c>
      <c r="R37" s="70">
        <v>0</v>
      </c>
      <c r="S37" s="70">
        <v>209078</v>
      </c>
      <c r="T37" s="70">
        <v>209078</v>
      </c>
      <c r="U37" s="23">
        <v>0</v>
      </c>
      <c r="V37" s="23">
        <v>0</v>
      </c>
      <c r="W37" s="23">
        <v>0</v>
      </c>
      <c r="X37" s="23">
        <v>0</v>
      </c>
      <c r="Y37" s="23">
        <v>0</v>
      </c>
      <c r="Z37" s="23">
        <v>0</v>
      </c>
      <c r="AA37" s="23">
        <v>0</v>
      </c>
      <c r="AB37" s="23">
        <v>0</v>
      </c>
      <c r="AC37" s="23">
        <v>0</v>
      </c>
      <c r="AD37" s="390">
        <v>0</v>
      </c>
    </row>
    <row r="38" spans="1:30" x14ac:dyDescent="0.2">
      <c r="A38" s="16" t="s">
        <v>272</v>
      </c>
      <c r="B38" s="16" t="s">
        <v>312</v>
      </c>
      <c r="C38" s="70">
        <v>0</v>
      </c>
      <c r="D38" s="71">
        <v>0</v>
      </c>
      <c r="E38" s="23">
        <v>0</v>
      </c>
      <c r="F38" s="23">
        <v>0</v>
      </c>
      <c r="G38" s="23">
        <v>0</v>
      </c>
      <c r="H38" s="23">
        <v>0</v>
      </c>
      <c r="I38" s="322">
        <v>0</v>
      </c>
      <c r="J38" s="70">
        <v>0</v>
      </c>
      <c r="K38" s="70">
        <v>0</v>
      </c>
      <c r="L38" s="70">
        <v>0</v>
      </c>
      <c r="M38" s="70">
        <v>0</v>
      </c>
      <c r="N38" s="70">
        <v>0</v>
      </c>
      <c r="O38" s="70">
        <v>0</v>
      </c>
      <c r="P38" s="70">
        <v>0</v>
      </c>
      <c r="Q38" s="70">
        <v>0</v>
      </c>
      <c r="R38" s="70">
        <v>0</v>
      </c>
      <c r="S38" s="70">
        <v>2304</v>
      </c>
      <c r="T38" s="70">
        <v>2304</v>
      </c>
      <c r="U38" s="23">
        <v>0</v>
      </c>
      <c r="V38" s="23">
        <v>0</v>
      </c>
      <c r="W38" s="23">
        <v>0</v>
      </c>
      <c r="X38" s="23">
        <v>0</v>
      </c>
      <c r="Y38" s="23">
        <v>0</v>
      </c>
      <c r="Z38" s="23">
        <v>0</v>
      </c>
      <c r="AA38" s="23">
        <v>0</v>
      </c>
      <c r="AB38" s="23">
        <v>0</v>
      </c>
      <c r="AC38" s="23">
        <v>0</v>
      </c>
      <c r="AD38" s="390">
        <v>0</v>
      </c>
    </row>
    <row r="39" spans="1:30" x14ac:dyDescent="0.2">
      <c r="A39" s="236" t="s">
        <v>555</v>
      </c>
      <c r="B39" s="16" t="s">
        <v>569</v>
      </c>
      <c r="C39" s="70">
        <v>0</v>
      </c>
      <c r="D39" s="71">
        <v>0</v>
      </c>
      <c r="E39" s="23">
        <v>0</v>
      </c>
      <c r="F39" s="23">
        <v>0</v>
      </c>
      <c r="G39" s="23">
        <v>0</v>
      </c>
      <c r="H39" s="23">
        <v>0</v>
      </c>
      <c r="I39" s="310"/>
      <c r="J39" s="70">
        <v>0</v>
      </c>
      <c r="K39" s="70">
        <v>0</v>
      </c>
      <c r="L39" s="70">
        <v>0</v>
      </c>
      <c r="M39" s="70">
        <v>0</v>
      </c>
      <c r="N39" s="70">
        <v>0</v>
      </c>
      <c r="O39" s="70">
        <v>0</v>
      </c>
      <c r="P39" s="70">
        <v>0</v>
      </c>
      <c r="Q39" s="70">
        <v>0</v>
      </c>
      <c r="R39" s="70">
        <v>0</v>
      </c>
      <c r="S39" s="70">
        <v>2304</v>
      </c>
      <c r="T39" s="70">
        <v>2304</v>
      </c>
      <c r="U39" s="23">
        <v>0</v>
      </c>
      <c r="V39" s="23">
        <v>0</v>
      </c>
      <c r="W39" s="23">
        <v>0</v>
      </c>
      <c r="X39" s="23">
        <v>0</v>
      </c>
      <c r="Y39" s="23">
        <v>0</v>
      </c>
      <c r="Z39" s="23">
        <v>0</v>
      </c>
      <c r="AA39" s="23">
        <v>0</v>
      </c>
      <c r="AB39" s="23">
        <v>0</v>
      </c>
      <c r="AC39" s="23"/>
      <c r="AD39" s="390">
        <v>0</v>
      </c>
    </row>
    <row r="40" spans="1:30" ht="10.8" thickBot="1" x14ac:dyDescent="0.25">
      <c r="A40" s="16" t="s">
        <v>287</v>
      </c>
      <c r="B40" s="16" t="s">
        <v>327</v>
      </c>
      <c r="C40" s="163">
        <v>0</v>
      </c>
      <c r="D40" s="83">
        <v>0</v>
      </c>
      <c r="E40" s="206">
        <v>8758001</v>
      </c>
      <c r="F40" s="124">
        <v>37630893.719999999</v>
      </c>
      <c r="G40" s="124">
        <v>59454760</v>
      </c>
      <c r="H40" s="124">
        <v>72480404.710000008</v>
      </c>
      <c r="I40" s="322">
        <v>84547011.24000001</v>
      </c>
      <c r="J40" s="70">
        <v>0</v>
      </c>
      <c r="K40" s="23">
        <v>0</v>
      </c>
      <c r="L40" s="194">
        <v>7359068</v>
      </c>
      <c r="M40" s="70">
        <v>8758001</v>
      </c>
      <c r="N40" s="70">
        <v>10285197.66</v>
      </c>
      <c r="O40" s="70">
        <v>34373252.590000004</v>
      </c>
      <c r="P40" s="23">
        <v>36069337</v>
      </c>
      <c r="Q40" s="215">
        <v>37630893.719999999</v>
      </c>
      <c r="R40" s="215">
        <v>39189886.269999996</v>
      </c>
      <c r="S40" s="215">
        <v>55612625</v>
      </c>
      <c r="T40" s="215">
        <v>57692155</v>
      </c>
      <c r="U40" s="124">
        <v>59454760</v>
      </c>
      <c r="V40" s="124">
        <v>59454760</v>
      </c>
      <c r="W40" s="124">
        <v>67939476.230000004</v>
      </c>
      <c r="X40" s="124">
        <v>67939476.230000004</v>
      </c>
      <c r="Y40" s="124">
        <v>72480404.710000008</v>
      </c>
      <c r="Z40" s="124">
        <v>73660246</v>
      </c>
      <c r="AA40" s="124">
        <v>84084300.670000017</v>
      </c>
      <c r="AB40" s="124">
        <v>85303166.88000001</v>
      </c>
      <c r="AC40" s="124">
        <v>84547011.24000001</v>
      </c>
      <c r="AD40" s="392">
        <v>85478553.600000009</v>
      </c>
    </row>
    <row r="41" spans="1:30" s="14" customFormat="1" ht="10.8" thickBot="1" x14ac:dyDescent="0.25">
      <c r="A41" s="52" t="s">
        <v>288</v>
      </c>
      <c r="B41" s="52" t="s">
        <v>328</v>
      </c>
      <c r="C41" s="77">
        <v>-633893.68000000005</v>
      </c>
      <c r="D41" s="79">
        <v>2203849.23</v>
      </c>
      <c r="E41" s="51">
        <v>2572716</v>
      </c>
      <c r="F41" s="51">
        <v>22541795.099999998</v>
      </c>
      <c r="G41" s="51" t="s">
        <v>592</v>
      </c>
      <c r="H41" s="51">
        <v>36459276.610000014</v>
      </c>
      <c r="I41" s="370">
        <v>18327450.750000007</v>
      </c>
      <c r="J41" s="77">
        <v>2572715.84</v>
      </c>
      <c r="K41" s="213">
        <v>2572715.84</v>
      </c>
      <c r="L41" s="214">
        <v>2572716</v>
      </c>
      <c r="M41" s="77">
        <v>2572716</v>
      </c>
      <c r="N41" s="77">
        <v>133023.39000000001</v>
      </c>
      <c r="O41" s="77">
        <v>22541795.100000001</v>
      </c>
      <c r="P41" s="51">
        <v>22541795</v>
      </c>
      <c r="Q41" s="217">
        <v>22541795.099999998</v>
      </c>
      <c r="R41" s="217">
        <v>29236199.710000001</v>
      </c>
      <c r="S41" s="217">
        <v>29236200</v>
      </c>
      <c r="T41" s="217">
        <v>29236200</v>
      </c>
      <c r="U41" s="51" t="s">
        <v>592</v>
      </c>
      <c r="V41" s="51">
        <v>36459277</v>
      </c>
      <c r="W41" s="51">
        <v>36459276.610000014</v>
      </c>
      <c r="X41" s="51">
        <v>36459276.610000014</v>
      </c>
      <c r="Y41" s="51">
        <v>36459276.610000014</v>
      </c>
      <c r="Z41" s="51">
        <v>18327451</v>
      </c>
      <c r="AA41" s="51">
        <v>18327450.750000007</v>
      </c>
      <c r="AB41" s="51">
        <v>18327450.750000007</v>
      </c>
      <c r="AC41" s="51">
        <v>18327450.750000007</v>
      </c>
      <c r="AD41" s="370">
        <v>15895484</v>
      </c>
    </row>
    <row r="42" spans="1:30" x14ac:dyDescent="0.2">
      <c r="A42" s="16" t="s">
        <v>289</v>
      </c>
      <c r="B42" s="16" t="s">
        <v>329</v>
      </c>
      <c r="C42" s="70">
        <v>0</v>
      </c>
      <c r="D42" s="71">
        <v>2203849.23</v>
      </c>
      <c r="E42" s="23">
        <v>2572716</v>
      </c>
      <c r="F42" s="23">
        <v>22615545.899999999</v>
      </c>
      <c r="G42" s="23" t="s">
        <v>593</v>
      </c>
      <c r="H42" s="23">
        <v>36459276.610000014</v>
      </c>
      <c r="I42" s="322">
        <v>18327450.750000007</v>
      </c>
      <c r="J42" s="70">
        <v>2572715.84</v>
      </c>
      <c r="K42" s="199">
        <v>2572715.84</v>
      </c>
      <c r="L42" s="23">
        <v>2572716</v>
      </c>
      <c r="M42" s="161">
        <v>2572716</v>
      </c>
      <c r="N42" s="70">
        <v>206774.19</v>
      </c>
      <c r="O42" s="70">
        <v>22615545.899999999</v>
      </c>
      <c r="P42" s="23">
        <v>22615546</v>
      </c>
      <c r="Q42" s="216">
        <v>22615545.899999999</v>
      </c>
      <c r="R42" s="216">
        <v>29309950.510000002</v>
      </c>
      <c r="S42" s="216">
        <v>29309951</v>
      </c>
      <c r="T42" s="216">
        <v>29309951</v>
      </c>
      <c r="U42" s="23" t="s">
        <v>593</v>
      </c>
      <c r="V42" s="23">
        <v>36459277</v>
      </c>
      <c r="W42" s="23">
        <v>36459276.610000014</v>
      </c>
      <c r="X42" s="23">
        <v>36459276.610000014</v>
      </c>
      <c r="Y42" s="23">
        <v>36459276.610000014</v>
      </c>
      <c r="Z42" s="23">
        <v>18327451</v>
      </c>
      <c r="AA42" s="23">
        <v>18327450.750000007</v>
      </c>
      <c r="AB42" s="23">
        <v>18327450.750000007</v>
      </c>
      <c r="AC42" s="23">
        <v>18327450.750000007</v>
      </c>
      <c r="AD42" s="390">
        <v>15895484</v>
      </c>
    </row>
    <row r="43" spans="1:30" ht="10.050000000000001" customHeight="1" x14ac:dyDescent="0.2">
      <c r="A43" s="18" t="s">
        <v>290</v>
      </c>
      <c r="B43" s="18" t="s">
        <v>330</v>
      </c>
      <c r="C43" s="70">
        <v>0</v>
      </c>
      <c r="D43" s="71">
        <v>0</v>
      </c>
      <c r="E43" s="23">
        <v>0</v>
      </c>
      <c r="F43" s="23">
        <v>0</v>
      </c>
      <c r="G43" s="23">
        <v>0</v>
      </c>
      <c r="H43" s="23">
        <v>0</v>
      </c>
      <c r="I43" s="322">
        <v>0</v>
      </c>
      <c r="J43" s="70">
        <v>0</v>
      </c>
      <c r="K43" s="199">
        <v>0</v>
      </c>
      <c r="L43" s="176">
        <v>0</v>
      </c>
      <c r="M43" s="70">
        <v>0</v>
      </c>
      <c r="N43" s="70">
        <v>0</v>
      </c>
      <c r="O43" s="70">
        <v>0</v>
      </c>
      <c r="P43" s="23">
        <v>0</v>
      </c>
      <c r="Q43" s="157">
        <v>0</v>
      </c>
      <c r="R43" s="157">
        <v>0</v>
      </c>
      <c r="S43" s="157">
        <v>0</v>
      </c>
      <c r="T43" s="157">
        <v>0</v>
      </c>
      <c r="U43" s="23">
        <v>0</v>
      </c>
      <c r="V43" s="23">
        <v>0</v>
      </c>
      <c r="W43" s="23">
        <v>0</v>
      </c>
      <c r="X43" s="23">
        <v>0</v>
      </c>
      <c r="Y43" s="23">
        <v>0</v>
      </c>
      <c r="Z43" s="23">
        <v>0</v>
      </c>
      <c r="AA43" s="23">
        <v>0</v>
      </c>
      <c r="AB43" s="23">
        <v>0</v>
      </c>
      <c r="AC43" s="23">
        <v>0</v>
      </c>
      <c r="AD43" s="390">
        <v>0</v>
      </c>
    </row>
    <row r="44" spans="1:30" x14ac:dyDescent="0.2">
      <c r="A44" s="18" t="s">
        <v>291</v>
      </c>
      <c r="B44" s="18" t="s">
        <v>331</v>
      </c>
      <c r="C44" s="70">
        <v>0</v>
      </c>
      <c r="D44" s="71">
        <v>592730.05000000005</v>
      </c>
      <c r="E44" s="124">
        <v>361018</v>
      </c>
      <c r="F44" s="124">
        <v>0</v>
      </c>
      <c r="G44" s="124">
        <v>0</v>
      </c>
      <c r="H44" s="124">
        <v>0</v>
      </c>
      <c r="I44" s="322">
        <v>0</v>
      </c>
      <c r="J44" s="70">
        <v>361018.29</v>
      </c>
      <c r="K44" s="199">
        <v>361018.29</v>
      </c>
      <c r="L44" s="124">
        <v>361018</v>
      </c>
      <c r="M44" s="70">
        <v>361018</v>
      </c>
      <c r="N44" s="70">
        <v>0</v>
      </c>
      <c r="O44" s="70">
        <v>0</v>
      </c>
      <c r="P44" s="23">
        <v>0</v>
      </c>
      <c r="Q44" s="157">
        <v>0</v>
      </c>
      <c r="R44" s="157">
        <v>0</v>
      </c>
      <c r="S44" s="157">
        <v>0</v>
      </c>
      <c r="T44" s="157">
        <v>0</v>
      </c>
      <c r="U44" s="124">
        <v>0</v>
      </c>
      <c r="V44" s="124">
        <v>0</v>
      </c>
      <c r="W44" s="124">
        <v>0</v>
      </c>
      <c r="X44" s="124">
        <v>0</v>
      </c>
      <c r="Y44" s="124">
        <v>0</v>
      </c>
      <c r="Z44" s="124">
        <v>0</v>
      </c>
      <c r="AA44" s="124">
        <v>0</v>
      </c>
      <c r="AB44" s="124">
        <v>0</v>
      </c>
      <c r="AC44" s="124">
        <v>0</v>
      </c>
      <c r="AD44" s="392">
        <v>0</v>
      </c>
    </row>
    <row r="45" spans="1:30" ht="20.399999999999999" x14ac:dyDescent="0.2">
      <c r="A45" s="253" t="s">
        <v>354</v>
      </c>
      <c r="B45" s="237" t="s">
        <v>353</v>
      </c>
      <c r="C45" s="70">
        <v>0</v>
      </c>
      <c r="D45" s="71">
        <v>2796579.28</v>
      </c>
      <c r="E45" s="124">
        <v>2933734</v>
      </c>
      <c r="F45" s="124">
        <v>22615545.899999999</v>
      </c>
      <c r="G45" s="124" t="s">
        <v>593</v>
      </c>
      <c r="H45" s="124">
        <v>36459276.610000014</v>
      </c>
      <c r="I45" s="323">
        <v>18327450.750000007</v>
      </c>
      <c r="J45" s="70">
        <v>2933734.13</v>
      </c>
      <c r="K45" s="199">
        <v>2933734.13</v>
      </c>
      <c r="L45" s="124">
        <v>2933734</v>
      </c>
      <c r="M45" s="70">
        <v>2933734</v>
      </c>
      <c r="N45" s="70">
        <v>206774.19</v>
      </c>
      <c r="O45" s="70">
        <v>22615545.899999999</v>
      </c>
      <c r="P45" s="23">
        <v>22615546</v>
      </c>
      <c r="Q45" s="70">
        <v>22615545.899999999</v>
      </c>
      <c r="R45" s="70">
        <v>29309950.510000002</v>
      </c>
      <c r="S45" s="70">
        <v>29309951</v>
      </c>
      <c r="T45" s="70">
        <v>29309951</v>
      </c>
      <c r="U45" s="124" t="s">
        <v>593</v>
      </c>
      <c r="V45" s="124">
        <v>36459277</v>
      </c>
      <c r="W45" s="124">
        <v>36459276.610000014</v>
      </c>
      <c r="X45" s="124">
        <v>36459276.610000014</v>
      </c>
      <c r="Y45" s="124">
        <v>36459276.610000014</v>
      </c>
      <c r="Z45" s="124">
        <v>18327451</v>
      </c>
      <c r="AA45" s="124">
        <v>18327450.750000007</v>
      </c>
      <c r="AB45" s="124">
        <v>18327450.750000007</v>
      </c>
      <c r="AC45" s="124">
        <v>18327450.750000007</v>
      </c>
      <c r="AD45" s="392">
        <v>15895484</v>
      </c>
    </row>
    <row r="46" spans="1:30" x14ac:dyDescent="0.2">
      <c r="A46" s="18" t="s">
        <v>292</v>
      </c>
      <c r="B46" s="18" t="s">
        <v>311</v>
      </c>
      <c r="C46" s="70">
        <v>0</v>
      </c>
      <c r="D46" s="71">
        <v>0</v>
      </c>
      <c r="E46" s="23">
        <v>0</v>
      </c>
      <c r="F46" s="23">
        <v>0</v>
      </c>
      <c r="G46" s="23">
        <v>0</v>
      </c>
      <c r="H46" s="23">
        <v>0</v>
      </c>
      <c r="I46" s="322">
        <v>0</v>
      </c>
      <c r="J46" s="70">
        <v>0</v>
      </c>
      <c r="K46" s="199">
        <v>0</v>
      </c>
      <c r="L46" s="176">
        <v>0</v>
      </c>
      <c r="M46" s="70">
        <v>0</v>
      </c>
      <c r="N46" s="70">
        <v>22408771.609999999</v>
      </c>
      <c r="O46" s="70">
        <v>0</v>
      </c>
      <c r="P46" s="23">
        <v>0</v>
      </c>
      <c r="Q46" s="157">
        <v>0</v>
      </c>
      <c r="R46" s="157">
        <v>0</v>
      </c>
      <c r="S46" s="157">
        <v>0</v>
      </c>
      <c r="T46" s="157">
        <v>0</v>
      </c>
      <c r="U46" s="23">
        <v>0</v>
      </c>
      <c r="V46" s="23">
        <v>0</v>
      </c>
      <c r="W46" s="23">
        <v>0</v>
      </c>
      <c r="X46" s="23">
        <v>0</v>
      </c>
      <c r="Y46" s="23">
        <v>0</v>
      </c>
      <c r="Z46" s="23">
        <v>0</v>
      </c>
      <c r="AA46" s="23">
        <v>0</v>
      </c>
      <c r="AB46" s="23">
        <v>0</v>
      </c>
      <c r="AC46" s="23">
        <v>0</v>
      </c>
      <c r="AD46" s="390">
        <v>0</v>
      </c>
    </row>
    <row r="47" spans="1:30" x14ac:dyDescent="0.2">
      <c r="A47" s="18" t="s">
        <v>293</v>
      </c>
      <c r="B47" s="18" t="s">
        <v>332</v>
      </c>
      <c r="C47" s="70">
        <v>0</v>
      </c>
      <c r="D47" s="71">
        <v>0</v>
      </c>
      <c r="E47" s="23">
        <v>0</v>
      </c>
      <c r="F47" s="23">
        <v>0</v>
      </c>
      <c r="G47" s="23">
        <v>0</v>
      </c>
      <c r="H47" s="23">
        <v>0</v>
      </c>
      <c r="I47" s="310"/>
      <c r="J47" s="212">
        <v>0</v>
      </c>
      <c r="K47" s="199">
        <v>0</v>
      </c>
      <c r="L47" s="176">
        <v>0</v>
      </c>
      <c r="M47" s="70">
        <v>0</v>
      </c>
      <c r="N47" s="70">
        <v>22408771.609999999</v>
      </c>
      <c r="O47" s="70">
        <v>0</v>
      </c>
      <c r="P47" s="23">
        <v>0</v>
      </c>
      <c r="Q47" s="157">
        <v>0</v>
      </c>
      <c r="R47" s="157">
        <v>0</v>
      </c>
      <c r="S47" s="157">
        <v>0</v>
      </c>
      <c r="T47" s="157">
        <v>0</v>
      </c>
      <c r="U47" s="23">
        <v>0</v>
      </c>
      <c r="V47" s="23">
        <v>0</v>
      </c>
      <c r="W47" s="23">
        <v>0</v>
      </c>
      <c r="X47" s="23">
        <v>0</v>
      </c>
      <c r="Y47" s="23">
        <v>0</v>
      </c>
      <c r="Z47" s="23">
        <v>0</v>
      </c>
      <c r="AA47" s="23">
        <v>0</v>
      </c>
      <c r="AB47" s="23">
        <v>0</v>
      </c>
      <c r="AC47" s="23"/>
      <c r="AD47" s="390">
        <v>0</v>
      </c>
    </row>
    <row r="48" spans="1:30" x14ac:dyDescent="0.2">
      <c r="A48" s="18" t="s">
        <v>272</v>
      </c>
      <c r="B48" s="18" t="s">
        <v>312</v>
      </c>
      <c r="C48" s="70">
        <v>0</v>
      </c>
      <c r="D48" s="71">
        <v>0</v>
      </c>
      <c r="E48" s="124">
        <v>2726960</v>
      </c>
      <c r="F48" s="124">
        <v>22408771.609999999</v>
      </c>
      <c r="G48" s="124" t="s">
        <v>593</v>
      </c>
      <c r="H48" s="124">
        <v>36459276.610000014</v>
      </c>
      <c r="I48" s="322">
        <v>18327450.75</v>
      </c>
      <c r="J48" s="70">
        <v>0</v>
      </c>
      <c r="K48" s="199">
        <v>0</v>
      </c>
      <c r="L48" s="124">
        <v>2726960</v>
      </c>
      <c r="M48" s="70">
        <v>2726960</v>
      </c>
      <c r="N48" s="70">
        <v>0</v>
      </c>
      <c r="O48" s="70">
        <v>22408771.609999999</v>
      </c>
      <c r="P48" s="23">
        <v>22408772</v>
      </c>
      <c r="Q48" s="157">
        <v>22408771.609999999</v>
      </c>
      <c r="R48" s="157">
        <v>0</v>
      </c>
      <c r="S48" s="157">
        <v>29309951</v>
      </c>
      <c r="T48" s="157">
        <v>29309951</v>
      </c>
      <c r="U48" s="124" t="s">
        <v>593</v>
      </c>
      <c r="V48" s="124">
        <v>0</v>
      </c>
      <c r="W48" s="124">
        <v>36459276.609999999</v>
      </c>
      <c r="X48" s="124">
        <v>36459276.609999999</v>
      </c>
      <c r="Y48" s="124">
        <v>36459276.610000014</v>
      </c>
      <c r="Z48" s="124">
        <v>0</v>
      </c>
      <c r="AA48" s="124">
        <v>18327450.75</v>
      </c>
      <c r="AB48" s="124">
        <v>18327450.75</v>
      </c>
      <c r="AC48" s="124">
        <v>18327450.75</v>
      </c>
      <c r="AD48" s="392">
        <v>0</v>
      </c>
    </row>
    <row r="49" spans="1:30" x14ac:dyDescent="0.2">
      <c r="A49" s="18" t="s">
        <v>294</v>
      </c>
      <c r="B49" s="18" t="s">
        <v>333</v>
      </c>
      <c r="C49" s="70">
        <v>0</v>
      </c>
      <c r="D49" s="71">
        <v>0</v>
      </c>
      <c r="E49" s="124">
        <v>2726960</v>
      </c>
      <c r="F49" s="124">
        <v>22408771.609999999</v>
      </c>
      <c r="G49" s="124" t="s">
        <v>593</v>
      </c>
      <c r="H49" s="124">
        <v>36459276.610000014</v>
      </c>
      <c r="I49" s="323">
        <v>18327450.75</v>
      </c>
      <c r="J49" s="70">
        <v>0</v>
      </c>
      <c r="K49" s="199">
        <v>0</v>
      </c>
      <c r="L49" s="124">
        <v>2726960</v>
      </c>
      <c r="M49" s="70">
        <v>2726960</v>
      </c>
      <c r="N49" s="70">
        <v>0</v>
      </c>
      <c r="O49" s="70">
        <v>22408771.609999999</v>
      </c>
      <c r="P49" s="23">
        <v>22408772</v>
      </c>
      <c r="Q49" s="157">
        <v>22408771.609999999</v>
      </c>
      <c r="R49" s="157">
        <v>0</v>
      </c>
      <c r="S49" s="157">
        <v>29309951</v>
      </c>
      <c r="T49" s="157">
        <v>29309951</v>
      </c>
      <c r="U49" s="124" t="s">
        <v>593</v>
      </c>
      <c r="V49" s="124">
        <v>0</v>
      </c>
      <c r="W49" s="124">
        <v>36459276.609999999</v>
      </c>
      <c r="X49" s="124">
        <v>36459276.609999999</v>
      </c>
      <c r="Y49" s="124">
        <v>36459276.610000014</v>
      </c>
      <c r="Z49" s="124">
        <v>0</v>
      </c>
      <c r="AA49" s="124">
        <v>18327450.75</v>
      </c>
      <c r="AB49" s="124">
        <v>18327450.75</v>
      </c>
      <c r="AC49" s="124">
        <v>18327450.75</v>
      </c>
      <c r="AD49" s="392">
        <v>0</v>
      </c>
    </row>
    <row r="50" spans="1:30" x14ac:dyDescent="0.2">
      <c r="A50" s="18" t="s">
        <v>610</v>
      </c>
      <c r="B50" s="18" t="s">
        <v>612</v>
      </c>
      <c r="C50" s="70">
        <v>0</v>
      </c>
      <c r="D50" s="71">
        <v>0</v>
      </c>
      <c r="E50" s="124">
        <v>0</v>
      </c>
      <c r="F50" s="124">
        <v>0</v>
      </c>
      <c r="G50" s="124">
        <v>14607874</v>
      </c>
      <c r="H50" s="124">
        <v>27974560</v>
      </c>
      <c r="I50" s="323">
        <v>9168662.0399999991</v>
      </c>
      <c r="J50" s="70">
        <v>0</v>
      </c>
      <c r="K50" s="199">
        <v>0</v>
      </c>
      <c r="L50" s="124">
        <v>0</v>
      </c>
      <c r="M50" s="70">
        <v>0</v>
      </c>
      <c r="N50" s="70">
        <v>0</v>
      </c>
      <c r="O50" s="70">
        <v>0</v>
      </c>
      <c r="P50" s="23">
        <v>0</v>
      </c>
      <c r="Q50" s="157">
        <v>0</v>
      </c>
      <c r="R50" s="157">
        <v>0</v>
      </c>
      <c r="S50" s="157">
        <v>14607874</v>
      </c>
      <c r="T50" s="157">
        <v>14607874</v>
      </c>
      <c r="U50" s="157">
        <v>14607874</v>
      </c>
      <c r="V50" s="124">
        <v>0</v>
      </c>
      <c r="W50" s="124">
        <v>27974560</v>
      </c>
      <c r="X50" s="124">
        <v>27974560</v>
      </c>
      <c r="Y50" s="124">
        <v>27974560</v>
      </c>
      <c r="Z50" s="124">
        <v>0</v>
      </c>
      <c r="AA50" s="124">
        <v>9168662.0399999991</v>
      </c>
      <c r="AB50" s="124">
        <v>9168662.0399999991</v>
      </c>
      <c r="AC50" s="124">
        <v>9168662.0399999991</v>
      </c>
      <c r="AD50" s="392">
        <v>0</v>
      </c>
    </row>
    <row r="51" spans="1:30" x14ac:dyDescent="0.2">
      <c r="A51" s="16" t="s">
        <v>295</v>
      </c>
      <c r="B51" s="16" t="s">
        <v>334</v>
      </c>
      <c r="C51" s="70">
        <v>0</v>
      </c>
      <c r="D51" s="71">
        <v>2796579.28</v>
      </c>
      <c r="E51" s="124">
        <v>206774</v>
      </c>
      <c r="F51" s="124">
        <v>206774.28999999911</v>
      </c>
      <c r="G51" s="124">
        <v>-73751</v>
      </c>
      <c r="H51" s="124">
        <v>-1.8917489796876907E-10</v>
      </c>
      <c r="I51" s="323">
        <v>0</v>
      </c>
      <c r="J51" s="70">
        <v>2933734.13</v>
      </c>
      <c r="K51" s="199">
        <v>2933734.13</v>
      </c>
      <c r="L51" s="124">
        <v>206774</v>
      </c>
      <c r="M51" s="70">
        <v>206774</v>
      </c>
      <c r="N51" s="70">
        <v>22615545.800000001</v>
      </c>
      <c r="O51" s="70">
        <v>206774.29</v>
      </c>
      <c r="P51" s="23">
        <v>206774</v>
      </c>
      <c r="Q51" s="157">
        <v>206774.28999999911</v>
      </c>
      <c r="R51" s="157">
        <v>29309950.510000002</v>
      </c>
      <c r="S51" s="157">
        <v>0</v>
      </c>
      <c r="T51" s="157">
        <v>0</v>
      </c>
      <c r="U51" s="124">
        <v>0</v>
      </c>
      <c r="V51" s="124">
        <v>36459277</v>
      </c>
      <c r="W51" s="124">
        <v>0</v>
      </c>
      <c r="X51" s="124">
        <v>0</v>
      </c>
      <c r="Y51" s="124">
        <v>-1.8917489796876907E-10</v>
      </c>
      <c r="Z51" s="124">
        <v>18327451</v>
      </c>
      <c r="AA51" s="124">
        <v>0</v>
      </c>
      <c r="AB51" s="124">
        <v>0</v>
      </c>
      <c r="AC51" s="124">
        <v>0</v>
      </c>
      <c r="AD51" s="392">
        <v>15895484</v>
      </c>
    </row>
    <row r="52" spans="1:30" x14ac:dyDescent="0.2">
      <c r="A52" s="16" t="s">
        <v>296</v>
      </c>
      <c r="B52" s="16" t="s">
        <v>335</v>
      </c>
      <c r="C52" s="70">
        <v>0</v>
      </c>
      <c r="D52" s="71">
        <v>0</v>
      </c>
      <c r="E52" s="23">
        <v>0</v>
      </c>
      <c r="F52" s="23">
        <v>-73750.8</v>
      </c>
      <c r="G52" s="23">
        <v>0</v>
      </c>
      <c r="H52" s="23">
        <v>0</v>
      </c>
      <c r="I52" s="322">
        <v>0</v>
      </c>
      <c r="J52" s="70">
        <v>0</v>
      </c>
      <c r="K52" s="199">
        <v>0</v>
      </c>
      <c r="L52" s="176">
        <v>0</v>
      </c>
      <c r="M52" s="70">
        <v>0</v>
      </c>
      <c r="N52" s="70">
        <v>-73750.8</v>
      </c>
      <c r="O52" s="70">
        <v>-73750.8</v>
      </c>
      <c r="P52" s="23">
        <v>-73751</v>
      </c>
      <c r="Q52" s="157">
        <v>-73750.8</v>
      </c>
      <c r="R52" s="157">
        <v>-73750.8</v>
      </c>
      <c r="S52" s="157">
        <v>-73751</v>
      </c>
      <c r="T52" s="157">
        <v>-73751</v>
      </c>
      <c r="U52" s="377">
        <v>-73751</v>
      </c>
      <c r="V52" s="286">
        <v>0</v>
      </c>
      <c r="W52" s="286">
        <v>0</v>
      </c>
      <c r="X52" s="286">
        <v>0</v>
      </c>
      <c r="Y52" s="23">
        <v>0</v>
      </c>
      <c r="Z52" s="23">
        <v>0</v>
      </c>
      <c r="AA52" s="23">
        <v>-1.8917489796876907E-10</v>
      </c>
      <c r="AB52" s="23">
        <v>-1.8917489796876907E-10</v>
      </c>
      <c r="AC52" s="23">
        <v>0</v>
      </c>
      <c r="AD52" s="390">
        <v>0</v>
      </c>
    </row>
    <row r="53" spans="1:30" ht="10.5" customHeight="1" x14ac:dyDescent="0.2">
      <c r="A53" s="18" t="s">
        <v>290</v>
      </c>
      <c r="B53" s="18" t="s">
        <v>330</v>
      </c>
      <c r="C53" s="70">
        <v>-633893.68000000005</v>
      </c>
      <c r="D53" s="71">
        <v>0</v>
      </c>
      <c r="E53" s="23">
        <v>0</v>
      </c>
      <c r="F53" s="23">
        <v>0</v>
      </c>
      <c r="G53" s="23"/>
      <c r="H53" s="23">
        <v>0</v>
      </c>
      <c r="I53" s="322">
        <v>0</v>
      </c>
      <c r="J53" s="70">
        <v>0</v>
      </c>
      <c r="K53" s="199">
        <v>0</v>
      </c>
      <c r="L53" s="176">
        <v>0</v>
      </c>
      <c r="M53" s="70">
        <v>0</v>
      </c>
      <c r="N53" s="70">
        <v>0</v>
      </c>
      <c r="O53" s="70">
        <v>0</v>
      </c>
      <c r="P53" s="23">
        <v>0</v>
      </c>
      <c r="Q53" s="157">
        <v>0</v>
      </c>
      <c r="R53" s="157">
        <v>0</v>
      </c>
      <c r="S53" s="157">
        <v>0</v>
      </c>
      <c r="T53" s="157">
        <v>0</v>
      </c>
      <c r="U53" s="23"/>
      <c r="V53" s="23">
        <v>0</v>
      </c>
      <c r="W53" s="23">
        <v>0</v>
      </c>
      <c r="X53" s="23">
        <v>0</v>
      </c>
      <c r="Y53" s="23">
        <v>0</v>
      </c>
      <c r="Z53" s="23">
        <v>0</v>
      </c>
      <c r="AA53" s="23">
        <v>0</v>
      </c>
      <c r="AB53" s="23">
        <v>0</v>
      </c>
      <c r="AC53" s="23">
        <v>0</v>
      </c>
      <c r="AD53" s="390">
        <v>0</v>
      </c>
    </row>
    <row r="54" spans="1:30" x14ac:dyDescent="0.2">
      <c r="A54" s="18" t="s">
        <v>291</v>
      </c>
      <c r="B54" s="18" t="s">
        <v>331</v>
      </c>
      <c r="C54" s="70">
        <v>-73750.8</v>
      </c>
      <c r="D54" s="71">
        <v>-73750.8</v>
      </c>
      <c r="E54" s="124">
        <v>-73751</v>
      </c>
      <c r="F54" s="124">
        <v>0</v>
      </c>
      <c r="G54" s="124">
        <v>0</v>
      </c>
      <c r="H54" s="124">
        <v>-1.8917489796876907E-10</v>
      </c>
      <c r="I54" s="323">
        <v>0</v>
      </c>
      <c r="J54" s="70">
        <v>-73750.8</v>
      </c>
      <c r="K54" s="199">
        <v>-73750.8</v>
      </c>
      <c r="L54" s="124">
        <v>-73751</v>
      </c>
      <c r="M54" s="70">
        <v>-73751</v>
      </c>
      <c r="N54" s="70">
        <v>0</v>
      </c>
      <c r="O54" s="70">
        <v>0</v>
      </c>
      <c r="P54" s="23">
        <v>0</v>
      </c>
      <c r="Q54" s="157">
        <v>0</v>
      </c>
      <c r="R54" s="157">
        <v>0</v>
      </c>
      <c r="S54" s="157">
        <v>0</v>
      </c>
      <c r="T54" s="157">
        <v>0</v>
      </c>
      <c r="U54" s="124">
        <v>0</v>
      </c>
      <c r="V54" s="124">
        <v>0</v>
      </c>
      <c r="W54" s="124">
        <v>0</v>
      </c>
      <c r="X54" s="124">
        <v>0</v>
      </c>
      <c r="Y54" s="124">
        <v>-1.8917489796876907E-10</v>
      </c>
      <c r="Z54" s="124">
        <v>0</v>
      </c>
      <c r="AA54" s="124">
        <v>0</v>
      </c>
      <c r="AB54" s="124">
        <v>0</v>
      </c>
      <c r="AC54" s="124">
        <v>0</v>
      </c>
      <c r="AD54" s="392">
        <v>0</v>
      </c>
    </row>
    <row r="55" spans="1:30" s="130" customFormat="1" ht="20.399999999999999" x14ac:dyDescent="0.3">
      <c r="A55" s="16" t="s">
        <v>297</v>
      </c>
      <c r="B55" s="16" t="s">
        <v>336</v>
      </c>
      <c r="C55" s="70">
        <v>-707644.48</v>
      </c>
      <c r="D55" s="71">
        <v>-73750.8</v>
      </c>
      <c r="E55" s="124">
        <v>-73751</v>
      </c>
      <c r="F55" s="124">
        <v>-73750.8</v>
      </c>
      <c r="G55" s="124">
        <v>-73751</v>
      </c>
      <c r="H55" s="124">
        <v>0</v>
      </c>
      <c r="I55" s="323">
        <v>0</v>
      </c>
      <c r="J55" s="70">
        <v>-73750.8</v>
      </c>
      <c r="K55" s="199">
        <v>-73750.8</v>
      </c>
      <c r="L55" s="124">
        <v>-73751</v>
      </c>
      <c r="M55" s="70">
        <v>-73751</v>
      </c>
      <c r="N55" s="70">
        <v>-73750.8</v>
      </c>
      <c r="O55" s="70">
        <v>-73750.8</v>
      </c>
      <c r="P55" s="23">
        <v>-73751</v>
      </c>
      <c r="Q55" s="70">
        <v>-73750.8</v>
      </c>
      <c r="R55" s="70">
        <v>-73750.8</v>
      </c>
      <c r="S55" s="70">
        <v>-73751</v>
      </c>
      <c r="T55" s="70">
        <v>-73751</v>
      </c>
      <c r="U55" s="124">
        <v>-73751</v>
      </c>
      <c r="V55" s="124">
        <v>0</v>
      </c>
      <c r="W55" s="124">
        <v>0</v>
      </c>
      <c r="X55" s="124">
        <v>0</v>
      </c>
      <c r="Y55" s="124">
        <v>0</v>
      </c>
      <c r="Z55" s="124">
        <v>0</v>
      </c>
      <c r="AA55" s="124">
        <v>-1.8917489796876907E-10</v>
      </c>
      <c r="AB55" s="124">
        <v>-1.8917489796876907E-10</v>
      </c>
      <c r="AC55" s="124">
        <v>0</v>
      </c>
      <c r="AD55" s="392">
        <v>0</v>
      </c>
    </row>
    <row r="56" spans="1:30" x14ac:dyDescent="0.2">
      <c r="A56" s="18" t="s">
        <v>292</v>
      </c>
      <c r="B56" s="18" t="s">
        <v>311</v>
      </c>
      <c r="C56" s="70"/>
      <c r="D56" s="71">
        <v>0</v>
      </c>
      <c r="E56" s="23">
        <v>0</v>
      </c>
      <c r="F56" s="23">
        <v>0</v>
      </c>
      <c r="G56" s="23">
        <v>0</v>
      </c>
      <c r="H56" s="23">
        <v>0</v>
      </c>
      <c r="I56" s="322">
        <v>0</v>
      </c>
      <c r="J56" s="70">
        <v>0</v>
      </c>
      <c r="K56" s="199">
        <v>0</v>
      </c>
      <c r="L56" s="176">
        <v>0</v>
      </c>
      <c r="M56" s="70">
        <v>0</v>
      </c>
      <c r="N56" s="70">
        <v>0</v>
      </c>
      <c r="O56" s="70">
        <v>0</v>
      </c>
      <c r="P56" s="23">
        <v>0</v>
      </c>
      <c r="Q56" s="157">
        <v>0</v>
      </c>
      <c r="R56" s="157">
        <v>0</v>
      </c>
      <c r="S56" s="157">
        <v>0</v>
      </c>
      <c r="T56" s="157">
        <v>0</v>
      </c>
      <c r="U56" s="23">
        <v>0</v>
      </c>
      <c r="V56" s="23">
        <v>0</v>
      </c>
      <c r="W56" s="23">
        <v>0</v>
      </c>
      <c r="X56" s="23">
        <v>0</v>
      </c>
      <c r="Y56" s="23">
        <v>0</v>
      </c>
      <c r="Z56" s="23">
        <v>0</v>
      </c>
      <c r="AA56" s="23">
        <v>0</v>
      </c>
      <c r="AB56" s="23">
        <v>0</v>
      </c>
      <c r="AC56" s="23">
        <v>0</v>
      </c>
      <c r="AD56" s="390">
        <v>0</v>
      </c>
    </row>
    <row r="57" spans="1:30" x14ac:dyDescent="0.2">
      <c r="A57" s="18" t="s">
        <v>272</v>
      </c>
      <c r="B57" s="18" t="s">
        <v>312</v>
      </c>
      <c r="C57" s="70">
        <v>633893.68000000005</v>
      </c>
      <c r="D57" s="71">
        <v>0</v>
      </c>
      <c r="E57" s="23">
        <v>0</v>
      </c>
      <c r="F57" s="23">
        <v>0</v>
      </c>
      <c r="G57" s="23">
        <v>73751</v>
      </c>
      <c r="H57" s="23">
        <v>-1.8917489796876907E-10</v>
      </c>
      <c r="I57" s="322">
        <v>0</v>
      </c>
      <c r="J57" s="70">
        <v>0</v>
      </c>
      <c r="K57" s="199">
        <v>0</v>
      </c>
      <c r="L57" s="176">
        <v>0</v>
      </c>
      <c r="M57" s="70">
        <v>0</v>
      </c>
      <c r="N57" s="70">
        <v>0</v>
      </c>
      <c r="O57" s="70">
        <v>0</v>
      </c>
      <c r="P57" s="23">
        <v>0</v>
      </c>
      <c r="Q57" s="157">
        <v>0</v>
      </c>
      <c r="R57" s="157">
        <v>0</v>
      </c>
      <c r="S57" s="23">
        <v>73751</v>
      </c>
      <c r="T57" s="23">
        <v>73751</v>
      </c>
      <c r="U57" s="23">
        <v>73751</v>
      </c>
      <c r="V57" s="23">
        <v>0</v>
      </c>
      <c r="W57" s="23">
        <v>0</v>
      </c>
      <c r="X57" s="23">
        <v>0</v>
      </c>
      <c r="Y57" s="23">
        <v>-1.8917489796876907E-10</v>
      </c>
      <c r="Z57" s="23">
        <v>0</v>
      </c>
      <c r="AA57" s="23">
        <v>0</v>
      </c>
      <c r="AB57" s="23">
        <v>0</v>
      </c>
      <c r="AC57" s="23">
        <v>0</v>
      </c>
      <c r="AD57" s="390">
        <v>0</v>
      </c>
    </row>
    <row r="58" spans="1:30" x14ac:dyDescent="0.2">
      <c r="A58" s="238" t="s">
        <v>556</v>
      </c>
      <c r="B58" s="238" t="s">
        <v>571</v>
      </c>
      <c r="C58" s="70"/>
      <c r="D58" s="71"/>
      <c r="E58" s="23"/>
      <c r="F58" s="23"/>
      <c r="G58" s="23">
        <v>73751</v>
      </c>
      <c r="H58" s="23">
        <v>-1.8917489796876907E-10</v>
      </c>
      <c r="I58" s="322">
        <v>0</v>
      </c>
      <c r="J58" s="70">
        <v>0</v>
      </c>
      <c r="K58" s="70">
        <v>0</v>
      </c>
      <c r="L58" s="70">
        <v>0</v>
      </c>
      <c r="M58" s="70"/>
      <c r="N58" s="70">
        <v>0</v>
      </c>
      <c r="O58" s="70">
        <v>0</v>
      </c>
      <c r="P58" s="70">
        <v>0</v>
      </c>
      <c r="Q58" s="70">
        <v>0</v>
      </c>
      <c r="R58" s="70">
        <v>0</v>
      </c>
      <c r="S58" s="23">
        <v>73751</v>
      </c>
      <c r="T58" s="23">
        <v>73751</v>
      </c>
      <c r="U58" s="23">
        <v>73751</v>
      </c>
      <c r="V58" s="23">
        <v>0</v>
      </c>
      <c r="W58" s="23">
        <v>0</v>
      </c>
      <c r="X58" s="23">
        <v>0</v>
      </c>
      <c r="Y58" s="23">
        <v>-1.8917489796876907E-10</v>
      </c>
      <c r="Z58" s="23">
        <v>0</v>
      </c>
      <c r="AA58" s="23">
        <v>0</v>
      </c>
      <c r="AB58" s="23">
        <v>0</v>
      </c>
      <c r="AC58" s="23">
        <v>0</v>
      </c>
      <c r="AD58" s="390">
        <v>0</v>
      </c>
    </row>
    <row r="59" spans="1:30" x14ac:dyDescent="0.2">
      <c r="A59" s="16" t="s">
        <v>298</v>
      </c>
      <c r="B59" s="16" t="s">
        <v>337</v>
      </c>
      <c r="C59" s="70">
        <v>-73750.8</v>
      </c>
      <c r="D59" s="71">
        <v>-73750.8</v>
      </c>
      <c r="E59" s="124">
        <v>-73751</v>
      </c>
      <c r="F59" s="124">
        <v>-73750.8</v>
      </c>
      <c r="G59" s="124">
        <v>0</v>
      </c>
      <c r="H59" s="124">
        <v>0</v>
      </c>
      <c r="I59" s="323">
        <v>0</v>
      </c>
      <c r="J59" s="70">
        <v>-73750.8</v>
      </c>
      <c r="K59" s="199">
        <v>-73750.8</v>
      </c>
      <c r="L59" s="124">
        <v>-73751</v>
      </c>
      <c r="M59" s="70">
        <v>-73751</v>
      </c>
      <c r="N59" s="70">
        <v>-73750.8</v>
      </c>
      <c r="O59" s="70">
        <v>-73750.8</v>
      </c>
      <c r="P59" s="23">
        <v>-73751</v>
      </c>
      <c r="Q59" s="157">
        <v>-73750.8</v>
      </c>
      <c r="R59" s="157">
        <v>-73750.8</v>
      </c>
      <c r="S59" s="157">
        <v>0</v>
      </c>
      <c r="T59" s="157">
        <v>0</v>
      </c>
      <c r="U59" s="124">
        <v>0</v>
      </c>
      <c r="V59" s="124">
        <v>0</v>
      </c>
      <c r="W59" s="124">
        <v>0</v>
      </c>
      <c r="X59" s="124">
        <v>0</v>
      </c>
      <c r="Y59" s="124">
        <v>0</v>
      </c>
      <c r="Z59" s="124">
        <v>0</v>
      </c>
      <c r="AA59" s="124">
        <v>-1.8917489796876907E-10</v>
      </c>
      <c r="AB59" s="124">
        <v>-1.8917489796876907E-10</v>
      </c>
      <c r="AC59" s="124">
        <v>0</v>
      </c>
      <c r="AD59" s="392">
        <v>0</v>
      </c>
    </row>
    <row r="60" spans="1:30" ht="10.8" thickBot="1" x14ac:dyDescent="0.25">
      <c r="A60" s="16" t="s">
        <v>299</v>
      </c>
      <c r="B60" s="16" t="s">
        <v>338</v>
      </c>
      <c r="C60" s="70">
        <v>-73750.8</v>
      </c>
      <c r="D60" s="71">
        <v>2722828.48</v>
      </c>
      <c r="E60" s="124">
        <v>133023</v>
      </c>
      <c r="F60" s="124">
        <v>133023.48999999912</v>
      </c>
      <c r="G60" s="124">
        <v>0</v>
      </c>
      <c r="H60" s="124">
        <v>0</v>
      </c>
      <c r="I60" s="323">
        <v>0</v>
      </c>
      <c r="J60" s="70">
        <v>2859983.33</v>
      </c>
      <c r="K60" s="199">
        <v>2859983.33</v>
      </c>
      <c r="L60" s="195">
        <v>133023</v>
      </c>
      <c r="M60" s="70">
        <v>133023</v>
      </c>
      <c r="N60" s="70">
        <v>22541795</v>
      </c>
      <c r="O60" s="70">
        <v>133023.49</v>
      </c>
      <c r="P60" s="23">
        <v>133023</v>
      </c>
      <c r="Q60" s="215">
        <v>133023.48999999912</v>
      </c>
      <c r="R60" s="215">
        <v>29236199.710000001</v>
      </c>
      <c r="S60" s="215">
        <v>0</v>
      </c>
      <c r="T60" s="215">
        <v>0</v>
      </c>
      <c r="U60" s="124">
        <v>0</v>
      </c>
      <c r="V60" s="124">
        <v>36459277</v>
      </c>
      <c r="W60" s="124">
        <v>0</v>
      </c>
      <c r="X60" s="124">
        <v>0</v>
      </c>
      <c r="Y60" s="124">
        <v>0</v>
      </c>
      <c r="Z60" s="124">
        <v>18327451</v>
      </c>
      <c r="AA60" s="124">
        <v>-1.8917489796876907E-10</v>
      </c>
      <c r="AB60" s="124">
        <v>-1.8917489796876907E-10</v>
      </c>
      <c r="AC60" s="124">
        <v>0</v>
      </c>
      <c r="AD60" s="392">
        <v>15895484</v>
      </c>
    </row>
    <row r="61" spans="1:30" s="14" customFormat="1" ht="10.8" thickBot="1" x14ac:dyDescent="0.25">
      <c r="A61" s="52" t="s">
        <v>300</v>
      </c>
      <c r="B61" s="52" t="s">
        <v>339</v>
      </c>
      <c r="C61" s="77">
        <v>2796579.28</v>
      </c>
      <c r="D61" s="79">
        <v>137154.85</v>
      </c>
      <c r="E61" s="51">
        <v>22408772</v>
      </c>
      <c r="F61" s="51">
        <v>29103176.220000003</v>
      </c>
      <c r="G61" s="51" t="s">
        <v>586</v>
      </c>
      <c r="H61" s="51">
        <v>18327450.750000007</v>
      </c>
      <c r="I61" s="412">
        <v>15895484</v>
      </c>
      <c r="J61" s="77">
        <v>839161.21</v>
      </c>
      <c r="K61" s="213">
        <v>16081179.92</v>
      </c>
      <c r="L61" s="214">
        <v>15806588</v>
      </c>
      <c r="M61" s="77">
        <v>22408772</v>
      </c>
      <c r="N61" s="77">
        <v>4782087.2300000004</v>
      </c>
      <c r="O61" s="77">
        <v>12061925.470000001</v>
      </c>
      <c r="P61" s="51">
        <v>21138939</v>
      </c>
      <c r="Q61" s="217">
        <v>29103176.220000003</v>
      </c>
      <c r="R61" s="217">
        <v>6455612.8400000008</v>
      </c>
      <c r="S61" s="217" t="s">
        <v>553</v>
      </c>
      <c r="T61" s="217">
        <v>29350440</v>
      </c>
      <c r="U61" s="51" t="s">
        <v>586</v>
      </c>
      <c r="V61" s="51">
        <v>9298503</v>
      </c>
      <c r="W61" s="51">
        <v>12800320.300000001</v>
      </c>
      <c r="X61" s="51">
        <v>19115224.539999999</v>
      </c>
      <c r="Y61" s="51">
        <v>18327450.750000007</v>
      </c>
      <c r="Z61" s="51">
        <v>3312870</v>
      </c>
      <c r="AA61" s="51">
        <v>6123475.1500000022</v>
      </c>
      <c r="AB61" s="51">
        <v>9672569.7400000039</v>
      </c>
      <c r="AC61" s="51">
        <v>15895484</v>
      </c>
      <c r="AD61" s="370">
        <v>4997824.9999999991</v>
      </c>
    </row>
    <row r="62" spans="1:30" x14ac:dyDescent="0.2">
      <c r="A62" s="18" t="s">
        <v>301</v>
      </c>
      <c r="B62" s="18" t="s">
        <v>340</v>
      </c>
      <c r="C62" s="70">
        <v>2796579.28</v>
      </c>
      <c r="D62" s="71">
        <v>137154.85</v>
      </c>
      <c r="E62" s="23">
        <v>22408772</v>
      </c>
      <c r="F62" s="23">
        <v>29103176.220000003</v>
      </c>
      <c r="G62" s="23" t="s">
        <v>586</v>
      </c>
      <c r="H62" s="23">
        <v>18327450.750000007</v>
      </c>
      <c r="I62" s="411">
        <v>15895484</v>
      </c>
      <c r="J62" s="70">
        <v>839161.21</v>
      </c>
      <c r="K62" s="199">
        <v>16081179.92</v>
      </c>
      <c r="L62" s="23">
        <v>15806588</v>
      </c>
      <c r="M62" s="161">
        <v>22408772</v>
      </c>
      <c r="N62" s="70">
        <v>4782087.2300000004</v>
      </c>
      <c r="O62" s="70">
        <v>12061925.470000001</v>
      </c>
      <c r="P62" s="23">
        <v>21138939</v>
      </c>
      <c r="Q62" s="216">
        <v>29103176.220000003</v>
      </c>
      <c r="R62" s="216">
        <v>6455612.8400000008</v>
      </c>
      <c r="S62" s="216" t="s">
        <v>553</v>
      </c>
      <c r="T62" s="216">
        <v>29350440</v>
      </c>
      <c r="U62" s="23" t="s">
        <v>586</v>
      </c>
      <c r="V62" s="23">
        <v>9298503</v>
      </c>
      <c r="W62" s="23">
        <v>12800320.300000001</v>
      </c>
      <c r="X62" s="23">
        <v>19115224.539999999</v>
      </c>
      <c r="Y62" s="23">
        <v>18327450.750000007</v>
      </c>
      <c r="Z62" s="23">
        <v>3312870</v>
      </c>
      <c r="AA62" s="23">
        <v>6123475.1500000022</v>
      </c>
      <c r="AB62" s="23">
        <v>9672569.7400000039</v>
      </c>
      <c r="AC62" s="23">
        <v>15895484</v>
      </c>
      <c r="AD62" s="390">
        <v>4997824.9999999991</v>
      </c>
    </row>
    <row r="63" spans="1:30" x14ac:dyDescent="0.2">
      <c r="A63" s="11" t="s">
        <v>302</v>
      </c>
      <c r="B63" s="18" t="s">
        <v>341</v>
      </c>
      <c r="C63" s="70">
        <v>0</v>
      </c>
      <c r="D63" s="71">
        <v>0</v>
      </c>
      <c r="E63" s="23">
        <v>0</v>
      </c>
      <c r="F63" s="23">
        <v>0</v>
      </c>
      <c r="G63" s="23">
        <v>0</v>
      </c>
      <c r="H63" s="23">
        <v>0</v>
      </c>
      <c r="I63" s="322">
        <v>0</v>
      </c>
      <c r="J63" s="70">
        <v>0</v>
      </c>
      <c r="K63" s="199">
        <v>0</v>
      </c>
      <c r="L63" s="176">
        <v>0</v>
      </c>
      <c r="M63" s="70">
        <v>0</v>
      </c>
      <c r="N63" s="70">
        <v>0</v>
      </c>
      <c r="O63" s="70">
        <v>0</v>
      </c>
      <c r="P63" s="23">
        <v>0</v>
      </c>
      <c r="Q63" s="157">
        <v>0</v>
      </c>
      <c r="R63" s="157">
        <v>0</v>
      </c>
      <c r="S63" s="157">
        <v>0</v>
      </c>
      <c r="T63" s="157">
        <v>0</v>
      </c>
      <c r="U63" s="23">
        <v>0</v>
      </c>
      <c r="V63" s="23">
        <v>0</v>
      </c>
      <c r="W63" s="23">
        <v>0</v>
      </c>
      <c r="X63" s="23">
        <v>0</v>
      </c>
      <c r="Y63" s="23">
        <v>0</v>
      </c>
      <c r="Z63" s="23">
        <v>0</v>
      </c>
      <c r="AA63" s="23">
        <v>0</v>
      </c>
      <c r="AB63" s="23">
        <v>0</v>
      </c>
      <c r="AC63" s="23">
        <v>0</v>
      </c>
      <c r="AD63" s="390">
        <v>0</v>
      </c>
    </row>
    <row r="64" spans="1:30" x14ac:dyDescent="0.2">
      <c r="A64" s="11" t="s">
        <v>303</v>
      </c>
      <c r="B64" s="18" t="s">
        <v>342</v>
      </c>
      <c r="C64" s="70">
        <v>0</v>
      </c>
      <c r="D64" s="71">
        <v>0</v>
      </c>
      <c r="E64" s="23">
        <v>0</v>
      </c>
      <c r="F64" s="23">
        <v>0</v>
      </c>
      <c r="G64" s="23">
        <v>0</v>
      </c>
      <c r="H64" s="23">
        <v>0</v>
      </c>
      <c r="I64" s="322"/>
      <c r="J64" s="70">
        <v>0</v>
      </c>
      <c r="K64" s="199">
        <v>0</v>
      </c>
      <c r="L64" s="196">
        <v>0</v>
      </c>
      <c r="M64" s="70">
        <v>0</v>
      </c>
      <c r="N64" s="70">
        <v>0</v>
      </c>
      <c r="O64" s="70">
        <v>0</v>
      </c>
      <c r="P64" s="23">
        <v>0</v>
      </c>
      <c r="Q64" s="215">
        <v>0</v>
      </c>
      <c r="R64" s="215">
        <v>0</v>
      </c>
      <c r="S64" s="215">
        <v>0</v>
      </c>
      <c r="T64" s="215">
        <v>0</v>
      </c>
      <c r="U64" s="23">
        <v>0</v>
      </c>
      <c r="V64" s="23">
        <v>0</v>
      </c>
      <c r="W64" s="23">
        <v>0</v>
      </c>
      <c r="X64" s="23">
        <v>0</v>
      </c>
      <c r="Y64" s="23">
        <v>0</v>
      </c>
      <c r="Z64" s="23">
        <v>0</v>
      </c>
      <c r="AA64" s="23">
        <v>0</v>
      </c>
      <c r="AB64" s="23">
        <v>0</v>
      </c>
      <c r="AC64" s="23">
        <v>0</v>
      </c>
      <c r="AD64" s="390">
        <v>0</v>
      </c>
    </row>
    <row r="65" spans="1:30" x14ac:dyDescent="0.2">
      <c r="A65" s="34" t="s">
        <v>304</v>
      </c>
      <c r="B65" s="34" t="s">
        <v>343</v>
      </c>
      <c r="C65" s="72">
        <v>6904095.8399999999</v>
      </c>
      <c r="D65" s="73">
        <v>7041250.6900000004</v>
      </c>
      <c r="E65" s="50">
        <v>35481063</v>
      </c>
      <c r="F65" s="50">
        <v>71048360.790000007</v>
      </c>
      <c r="G65" s="50" t="s">
        <v>594</v>
      </c>
      <c r="H65" s="50">
        <v>97689792.520000011</v>
      </c>
      <c r="I65" s="374">
        <v>107324432.30000001</v>
      </c>
      <c r="J65" s="72">
        <v>7880411.9000000004</v>
      </c>
      <c r="K65" s="198">
        <v>23122430.609999999</v>
      </c>
      <c r="L65" s="72">
        <v>27481820.620000001</v>
      </c>
      <c r="M65" s="72">
        <v>35481063</v>
      </c>
      <c r="N65" s="72">
        <v>41790347.25</v>
      </c>
      <c r="O65" s="72">
        <v>50749468.909999996</v>
      </c>
      <c r="P65" s="50">
        <v>61522567</v>
      </c>
      <c r="Q65" s="215">
        <v>71048360.790000007</v>
      </c>
      <c r="R65" s="215">
        <v>79062966.180000007</v>
      </c>
      <c r="S65" s="215">
        <v>78310645</v>
      </c>
      <c r="T65" s="215">
        <v>91150111</v>
      </c>
      <c r="U65" s="50" t="s">
        <v>594</v>
      </c>
      <c r="V65" s="50">
        <v>109320056</v>
      </c>
      <c r="W65" s="50">
        <v>87621733.590000004</v>
      </c>
      <c r="X65" s="50">
        <v>93936637.830000013</v>
      </c>
      <c r="Y65" s="50">
        <v>97689792.520000011</v>
      </c>
      <c r="Z65" s="50">
        <v>102182504</v>
      </c>
      <c r="AA65" s="50">
        <v>97089712.880000025</v>
      </c>
      <c r="AB65" s="50">
        <v>101857673.68000002</v>
      </c>
      <c r="AC65" s="50">
        <v>107324432.30000001</v>
      </c>
      <c r="AD65" s="371">
        <v>113253799.66000001</v>
      </c>
    </row>
    <row r="66" spans="1:30" s="138" customFormat="1" ht="20.399999999999999" x14ac:dyDescent="0.3">
      <c r="A66" s="34" t="s">
        <v>305</v>
      </c>
      <c r="B66" s="34" t="s">
        <v>344</v>
      </c>
      <c r="C66" s="72">
        <v>6904095.8399999999</v>
      </c>
      <c r="D66" s="73">
        <v>7041250.6900000004</v>
      </c>
      <c r="E66" s="50">
        <v>35481063</v>
      </c>
      <c r="F66" s="50">
        <v>71048360.790000007</v>
      </c>
      <c r="G66" s="50" t="s">
        <v>594</v>
      </c>
      <c r="H66" s="50">
        <v>97689792.520000011</v>
      </c>
      <c r="I66" s="374">
        <v>107324432.30000001</v>
      </c>
      <c r="J66" s="72">
        <v>7880411.9000000004</v>
      </c>
      <c r="K66" s="198">
        <v>23122430.609999999</v>
      </c>
      <c r="L66" s="72">
        <v>27481820.620000001</v>
      </c>
      <c r="M66" s="72">
        <v>35481063</v>
      </c>
      <c r="N66" s="72">
        <v>41790347.25</v>
      </c>
      <c r="O66" s="72">
        <v>50749468.909999996</v>
      </c>
      <c r="P66" s="50">
        <v>61522567</v>
      </c>
      <c r="Q66" s="163">
        <v>71048360.790000007</v>
      </c>
      <c r="R66" s="163">
        <v>79062966.180000007</v>
      </c>
      <c r="S66" s="163">
        <v>78310645</v>
      </c>
      <c r="T66" s="163">
        <v>91150111</v>
      </c>
      <c r="U66" s="50" t="s">
        <v>594</v>
      </c>
      <c r="V66" s="50" t="s">
        <v>596</v>
      </c>
      <c r="W66" s="50">
        <v>87621733.590000004</v>
      </c>
      <c r="X66" s="50">
        <v>93936637.830000013</v>
      </c>
      <c r="Y66" s="50">
        <v>97689792.520000011</v>
      </c>
      <c r="Z66" s="50">
        <v>93013842</v>
      </c>
      <c r="AA66" s="50">
        <v>97089712.880000025</v>
      </c>
      <c r="AB66" s="50">
        <v>101857673.68000002</v>
      </c>
      <c r="AC66" s="50">
        <v>107324432.30000001</v>
      </c>
      <c r="AD66" s="371">
        <v>105302030.98000002</v>
      </c>
    </row>
  </sheetData>
  <mergeCells count="1">
    <mergeCell ref="C1:I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F2F6C-07ED-4799-952E-38A6E948506C}">
  <sheetPr>
    <tabColor theme="9" tint="0.79998168889431442"/>
  </sheetPr>
  <dimension ref="A1:AD70"/>
  <sheetViews>
    <sheetView showGridLines="0" zoomScale="80" zoomScaleNormal="80" workbookViewId="0">
      <pane xSplit="1" topLeftCell="K1" activePane="topRight" state="frozen"/>
      <selection pane="topRight" activeCell="AF26" sqref="AF26"/>
    </sheetView>
  </sheetViews>
  <sheetFormatPr defaultColWidth="8.77734375" defaultRowHeight="10.199999999999999" x14ac:dyDescent="0.2"/>
  <cols>
    <col min="1" max="1" width="43.21875" style="2" customWidth="1"/>
    <col min="2" max="2" width="40.6640625" style="2" customWidth="1"/>
    <col min="3" max="17" width="10" style="2" customWidth="1"/>
    <col min="18" max="19" width="8.77734375" style="2"/>
    <col min="20" max="25" width="10.6640625" style="2" bestFit="1" customWidth="1"/>
    <col min="26" max="30" width="10" style="2" customWidth="1"/>
    <col min="31" max="16384" width="8.77734375" style="2"/>
  </cols>
  <sheetData>
    <row r="1" spans="1:30" ht="27.45" customHeight="1" x14ac:dyDescent="0.2">
      <c r="A1" s="89" t="s">
        <v>0</v>
      </c>
      <c r="B1" s="135" t="s">
        <v>2</v>
      </c>
      <c r="C1" s="422" t="s">
        <v>524</v>
      </c>
      <c r="D1" s="423"/>
      <c r="E1" s="423"/>
      <c r="F1" s="423"/>
      <c r="G1" s="423"/>
      <c r="H1" s="423"/>
      <c r="I1" s="424"/>
      <c r="J1" s="420" t="s">
        <v>436</v>
      </c>
      <c r="K1" s="409"/>
      <c r="L1" s="409"/>
      <c r="M1" s="409"/>
      <c r="N1" s="409"/>
      <c r="O1" s="409"/>
      <c r="P1" s="409"/>
      <c r="Q1" s="409"/>
      <c r="R1" s="409"/>
      <c r="S1" s="409"/>
      <c r="T1" s="409"/>
      <c r="U1" s="409"/>
      <c r="V1" s="409"/>
      <c r="W1" s="409"/>
      <c r="X1" s="409"/>
      <c r="Y1" s="409"/>
      <c r="Z1" s="409"/>
      <c r="AA1" s="409"/>
      <c r="AB1" s="409"/>
      <c r="AC1" s="409"/>
    </row>
    <row r="2" spans="1:30" x14ac:dyDescent="0.2">
      <c r="B2" s="48"/>
      <c r="C2" s="1" t="s">
        <v>7</v>
      </c>
      <c r="D2" s="1" t="s">
        <v>7</v>
      </c>
      <c r="E2" s="1" t="s">
        <v>7</v>
      </c>
      <c r="F2" s="1" t="s">
        <v>7</v>
      </c>
      <c r="G2" s="1" t="s">
        <v>7</v>
      </c>
      <c r="H2" s="1" t="s">
        <v>7</v>
      </c>
      <c r="I2" s="307" t="s">
        <v>7</v>
      </c>
      <c r="J2" s="1" t="s">
        <v>6</v>
      </c>
      <c r="K2" s="1" t="s">
        <v>5</v>
      </c>
      <c r="L2" s="1" t="s">
        <v>4</v>
      </c>
      <c r="M2" s="1" t="s">
        <v>3</v>
      </c>
      <c r="N2" s="1" t="s">
        <v>6</v>
      </c>
      <c r="O2" s="1" t="s">
        <v>5</v>
      </c>
      <c r="P2" s="1" t="s">
        <v>4</v>
      </c>
      <c r="Q2" s="1" t="s">
        <v>3</v>
      </c>
      <c r="R2" s="1" t="s">
        <v>6</v>
      </c>
      <c r="S2" s="1" t="s">
        <v>5</v>
      </c>
      <c r="T2" s="1" t="s">
        <v>4</v>
      </c>
      <c r="U2" s="1" t="s">
        <v>3</v>
      </c>
      <c r="V2" s="1" t="s">
        <v>6</v>
      </c>
      <c r="W2" s="1" t="s">
        <v>5</v>
      </c>
      <c r="X2" s="1" t="s">
        <v>4</v>
      </c>
      <c r="Y2" s="1" t="s">
        <v>617</v>
      </c>
      <c r="Z2" s="1" t="s">
        <v>6</v>
      </c>
      <c r="AA2" s="1" t="s">
        <v>5</v>
      </c>
      <c r="AB2" s="1" t="s">
        <v>4</v>
      </c>
      <c r="AC2" s="1" t="s">
        <v>4</v>
      </c>
      <c r="AD2" s="307" t="s">
        <v>6</v>
      </c>
    </row>
    <row r="3" spans="1:30" x14ac:dyDescent="0.2">
      <c r="B3" s="48"/>
      <c r="C3" s="8">
        <v>2018</v>
      </c>
      <c r="D3" s="8">
        <v>2019</v>
      </c>
      <c r="E3" s="8">
        <v>2020</v>
      </c>
      <c r="F3" s="8">
        <v>2021</v>
      </c>
      <c r="G3" s="8">
        <v>2022</v>
      </c>
      <c r="H3" s="8">
        <v>2023</v>
      </c>
      <c r="I3" s="308">
        <v>2024</v>
      </c>
      <c r="J3" s="8" t="s">
        <v>14</v>
      </c>
      <c r="K3" s="8" t="s">
        <v>13</v>
      </c>
      <c r="L3" s="8" t="s">
        <v>12</v>
      </c>
      <c r="M3" s="8" t="s">
        <v>11</v>
      </c>
      <c r="N3" s="8" t="s">
        <v>10</v>
      </c>
      <c r="O3" s="8" t="s">
        <v>9</v>
      </c>
      <c r="P3" s="8" t="s">
        <v>8</v>
      </c>
      <c r="Q3" s="8" t="s">
        <v>518</v>
      </c>
      <c r="R3" s="8" t="s">
        <v>536</v>
      </c>
      <c r="S3" s="8" t="s">
        <v>543</v>
      </c>
      <c r="T3" s="8" t="s">
        <v>577</v>
      </c>
      <c r="U3" s="8" t="s">
        <v>580</v>
      </c>
      <c r="V3" s="8" t="s">
        <v>595</v>
      </c>
      <c r="W3" s="8" t="s">
        <v>601</v>
      </c>
      <c r="X3" s="8" t="s">
        <v>609</v>
      </c>
      <c r="Y3" s="8" t="s">
        <v>613</v>
      </c>
      <c r="Z3" s="8" t="s">
        <v>618</v>
      </c>
      <c r="AA3" s="8" t="s">
        <v>621</v>
      </c>
      <c r="AB3" s="8" t="s">
        <v>632</v>
      </c>
      <c r="AC3" s="8" t="s">
        <v>633</v>
      </c>
      <c r="AD3" s="308" t="s">
        <v>636</v>
      </c>
    </row>
    <row r="4" spans="1:30" ht="13.5" customHeight="1" x14ac:dyDescent="0.2">
      <c r="A4" s="46" t="s">
        <v>15</v>
      </c>
      <c r="B4" s="111" t="s">
        <v>30</v>
      </c>
      <c r="I4" s="359"/>
      <c r="J4" s="15"/>
      <c r="K4" s="15"/>
      <c r="L4" s="15"/>
      <c r="M4" s="15"/>
      <c r="N4" s="15"/>
      <c r="O4" s="15"/>
      <c r="P4" s="15"/>
      <c r="Q4" s="15"/>
      <c r="R4" s="15"/>
      <c r="S4" s="15"/>
      <c r="AD4" s="359"/>
    </row>
    <row r="5" spans="1:30" x14ac:dyDescent="0.2">
      <c r="A5" s="46" t="s">
        <v>16</v>
      </c>
      <c r="B5" s="111" t="s">
        <v>31</v>
      </c>
      <c r="C5" s="74">
        <v>2796579.28</v>
      </c>
      <c r="D5" s="74">
        <v>137154.85</v>
      </c>
      <c r="E5" s="74">
        <v>22408771.609999999</v>
      </c>
      <c r="F5" s="74">
        <v>29103176.220000003</v>
      </c>
      <c r="G5" s="74">
        <v>36459277</v>
      </c>
      <c r="H5" s="74">
        <v>18327450.750000007</v>
      </c>
      <c r="I5" s="360">
        <v>15895484</v>
      </c>
      <c r="J5" s="75">
        <v>839161.21</v>
      </c>
      <c r="K5" s="76">
        <v>15242018.710000001</v>
      </c>
      <c r="L5" s="76">
        <v>-274591.43999999948</v>
      </c>
      <c r="M5" s="76">
        <v>2838392.39</v>
      </c>
      <c r="N5" s="76">
        <v>4782087.2299999986</v>
      </c>
      <c r="O5" s="76">
        <v>7279838.2400000021</v>
      </c>
      <c r="P5" s="76">
        <v>9077013.9000000004</v>
      </c>
      <c r="Q5" s="76">
        <v>7964236.8499999996</v>
      </c>
      <c r="R5" s="76">
        <v>6455612.8400000008</v>
      </c>
      <c r="S5" s="76">
        <v>12134891.16</v>
      </c>
      <c r="T5" s="76">
        <v>10759935.549999999</v>
      </c>
      <c r="U5" s="76">
        <v>7108837.4500000011</v>
      </c>
      <c r="V5" s="76">
        <v>9298503</v>
      </c>
      <c r="W5" s="76">
        <v>3501817.3000000007</v>
      </c>
      <c r="X5" s="76">
        <v>6314904.2399999965</v>
      </c>
      <c r="Y5" s="389">
        <f>I5-SUM(V5:X5)</f>
        <v>-3219740.5399999991</v>
      </c>
      <c r="Z5" s="74">
        <v>3312870</v>
      </c>
      <c r="AA5" s="74">
        <v>2810605.1500000022</v>
      </c>
      <c r="AB5" s="74">
        <v>3549094.59</v>
      </c>
      <c r="AC5" s="74">
        <v>6222914.2599999979</v>
      </c>
      <c r="AD5" s="360">
        <v>4997824.9999999991</v>
      </c>
    </row>
    <row r="6" spans="1:30" x14ac:dyDescent="0.2">
      <c r="A6" s="46" t="s">
        <v>17</v>
      </c>
      <c r="B6" s="111" t="s">
        <v>32</v>
      </c>
      <c r="C6" s="74">
        <v>-2347.0300000000002</v>
      </c>
      <c r="D6" s="64">
        <v>5397914.7699999996</v>
      </c>
      <c r="E6" s="74">
        <v>2669409.0699999998</v>
      </c>
      <c r="F6" s="74">
        <v>6402608.9799999995</v>
      </c>
      <c r="G6" s="74">
        <v>8966627</v>
      </c>
      <c r="H6" s="74">
        <v>5187580.3900000025</v>
      </c>
      <c r="I6" s="360">
        <v>2313729.0600000015</v>
      </c>
      <c r="J6" s="75">
        <v>425570.12999999983</v>
      </c>
      <c r="K6" s="76">
        <v>-2747494.04</v>
      </c>
      <c r="L6" s="76">
        <v>6609123.3399999999</v>
      </c>
      <c r="M6" s="76">
        <v>2026729.65</v>
      </c>
      <c r="N6" s="76">
        <v>4067305.0100000007</v>
      </c>
      <c r="O6" s="76">
        <v>-4010224.8699999996</v>
      </c>
      <c r="P6" s="76">
        <v>3338325.9699999983</v>
      </c>
      <c r="Q6" s="76">
        <v>3007202.8699999996</v>
      </c>
      <c r="R6" s="76">
        <v>4448975.8800000008</v>
      </c>
      <c r="S6" s="76">
        <v>-4908864.8800000008</v>
      </c>
      <c r="T6" s="76">
        <v>8201474.9199999999</v>
      </c>
      <c r="U6" s="76">
        <v>1225041.08</v>
      </c>
      <c r="V6" s="76">
        <v>186050</v>
      </c>
      <c r="W6" s="76">
        <v>-725914.51000000071</v>
      </c>
      <c r="X6" s="76">
        <v>-209325.27999999747</v>
      </c>
      <c r="Y6" s="389">
        <f t="shared" ref="Y6:Y46" si="0">I6-SUM(V6:X6)</f>
        <v>3062918.8499999996</v>
      </c>
      <c r="Z6" s="74">
        <v>831674</v>
      </c>
      <c r="AA6" s="74">
        <v>2063306.5399999963</v>
      </c>
      <c r="AB6" s="74">
        <v>-982859.07999999635</v>
      </c>
      <c r="AC6" s="74">
        <v>401607.60000000149</v>
      </c>
      <c r="AD6" s="360">
        <v>1530465.8516438331</v>
      </c>
    </row>
    <row r="7" spans="1:30" x14ac:dyDescent="0.2">
      <c r="A7" s="18" t="s">
        <v>418</v>
      </c>
      <c r="B7" s="104" t="s">
        <v>427</v>
      </c>
      <c r="C7" s="70">
        <v>1092829.98</v>
      </c>
      <c r="D7" s="65">
        <v>4608788.41</v>
      </c>
      <c r="E7" s="70">
        <v>1145934.6599999999</v>
      </c>
      <c r="F7" s="70">
        <v>1597873.04</v>
      </c>
      <c r="G7" s="70">
        <v>1041559</v>
      </c>
      <c r="H7" s="70">
        <v>1313102.8</v>
      </c>
      <c r="I7" s="361">
        <v>1255603.71</v>
      </c>
      <c r="J7" s="63">
        <v>50324.409999999996</v>
      </c>
      <c r="K7" s="71">
        <v>971023.52</v>
      </c>
      <c r="L7" s="71">
        <v>65176.969999999856</v>
      </c>
      <c r="M7" s="71">
        <v>60307.28</v>
      </c>
      <c r="N7" s="71">
        <v>812876.39</v>
      </c>
      <c r="O7" s="71">
        <v>445324.53999999992</v>
      </c>
      <c r="P7" s="71">
        <v>168525.21999999997</v>
      </c>
      <c r="Q7" s="71">
        <v>171146.89000000013</v>
      </c>
      <c r="R7" s="71">
        <v>225878.38</v>
      </c>
      <c r="S7" s="71">
        <v>195362.62</v>
      </c>
      <c r="T7" s="71">
        <v>323502.55999999994</v>
      </c>
      <c r="U7" s="71">
        <v>296815.44000000006</v>
      </c>
      <c r="V7" s="71">
        <v>362947</v>
      </c>
      <c r="W7" s="71">
        <v>313627.81000000006</v>
      </c>
      <c r="X7" s="71">
        <v>299862.74</v>
      </c>
      <c r="Y7" s="167">
        <f t="shared" si="0"/>
        <v>279166.15999999992</v>
      </c>
      <c r="Z7" s="70">
        <v>354033</v>
      </c>
      <c r="AA7" s="70">
        <v>342483.98</v>
      </c>
      <c r="AB7" s="70">
        <v>272238.95000000007</v>
      </c>
      <c r="AC7" s="70">
        <v>286847.77999999991</v>
      </c>
      <c r="AD7" s="361">
        <v>287761.65000000002</v>
      </c>
    </row>
    <row r="8" spans="1:30" x14ac:dyDescent="0.2">
      <c r="A8" s="18" t="s">
        <v>419</v>
      </c>
      <c r="B8" s="104" t="s">
        <v>428</v>
      </c>
      <c r="C8" s="70">
        <v>-745.79</v>
      </c>
      <c r="D8" s="65">
        <v>63488.26</v>
      </c>
      <c r="E8" s="70">
        <v>-46867.72</v>
      </c>
      <c r="F8" s="70">
        <v>13585.48</v>
      </c>
      <c r="G8" s="70">
        <v>-33975</v>
      </c>
      <c r="H8" s="70">
        <v>9107.34</v>
      </c>
      <c r="I8" s="361">
        <v>-4776.05</v>
      </c>
      <c r="J8" s="63">
        <v>0</v>
      </c>
      <c r="K8" s="71">
        <v>328708.90999999997</v>
      </c>
      <c r="L8" s="71">
        <v>-535826.62</v>
      </c>
      <c r="M8" s="71">
        <v>-46867.72</v>
      </c>
      <c r="N8" s="71">
        <v>-424870.85</v>
      </c>
      <c r="O8" s="71">
        <v>423456.24</v>
      </c>
      <c r="P8" s="71">
        <v>-38367.050000000017</v>
      </c>
      <c r="Q8" s="71">
        <v>53367.139999999985</v>
      </c>
      <c r="R8" s="71">
        <v>-24107.629999999997</v>
      </c>
      <c r="S8" s="71">
        <v>-30493.370000000003</v>
      </c>
      <c r="T8" s="71">
        <v>69508.680000000008</v>
      </c>
      <c r="U8" s="71">
        <v>-48882.680000000008</v>
      </c>
      <c r="V8" s="71">
        <v>105514</v>
      </c>
      <c r="W8" s="71">
        <v>-103221.18</v>
      </c>
      <c r="X8" s="71">
        <v>-1658.88</v>
      </c>
      <c r="Y8" s="167">
        <f t="shared" si="0"/>
        <v>-5409.9900000000071</v>
      </c>
      <c r="Z8" s="70">
        <v>1930</v>
      </c>
      <c r="AA8" s="70">
        <v>-8127.99</v>
      </c>
      <c r="AB8" s="70">
        <v>4413.18</v>
      </c>
      <c r="AC8" s="70">
        <v>-2991.2400000000007</v>
      </c>
      <c r="AD8" s="361">
        <v>-8.6999999999999886</v>
      </c>
    </row>
    <row r="9" spans="1:30" x14ac:dyDescent="0.2">
      <c r="A9" s="18" t="s">
        <v>420</v>
      </c>
      <c r="B9" s="104" t="s">
        <v>429</v>
      </c>
      <c r="C9" s="70">
        <v>-3553.34</v>
      </c>
      <c r="D9" s="65">
        <v>0</v>
      </c>
      <c r="E9" s="70">
        <v>0</v>
      </c>
      <c r="F9" s="70">
        <v>-19582.850000000006</v>
      </c>
      <c r="G9" s="70">
        <v>-920081</v>
      </c>
      <c r="H9" s="70">
        <v>-3749821.4799999991</v>
      </c>
      <c r="I9" s="361">
        <v>-1239156.3500000001</v>
      </c>
      <c r="J9" s="63">
        <v>0</v>
      </c>
      <c r="K9" s="71">
        <v>739.34</v>
      </c>
      <c r="L9" s="71">
        <v>-739.34</v>
      </c>
      <c r="M9" s="71">
        <v>0</v>
      </c>
      <c r="N9" s="71">
        <v>0</v>
      </c>
      <c r="O9" s="71">
        <v>0</v>
      </c>
      <c r="P9" s="71">
        <v>0</v>
      </c>
      <c r="Q9" s="71">
        <v>-19582.850000000006</v>
      </c>
      <c r="R9" s="71">
        <v>-175278.31000000003</v>
      </c>
      <c r="S9" s="71">
        <v>-176122.68999999997</v>
      </c>
      <c r="T9" s="71">
        <v>8535.5899999999674</v>
      </c>
      <c r="U9" s="71">
        <v>-577215.59</v>
      </c>
      <c r="V9" s="71">
        <v>-1406075</v>
      </c>
      <c r="W9" s="71">
        <v>-1509814.5099999998</v>
      </c>
      <c r="X9" s="71">
        <v>-412834.31999999983</v>
      </c>
      <c r="Y9" s="167">
        <f t="shared" si="0"/>
        <v>2089567.4799999995</v>
      </c>
      <c r="Z9" s="70">
        <v>-103715</v>
      </c>
      <c r="AA9" s="70">
        <v>-266181.40999999992</v>
      </c>
      <c r="AB9" s="70">
        <v>-313987.89000000013</v>
      </c>
      <c r="AC9" s="70">
        <v>-555272.05000000005</v>
      </c>
      <c r="AD9" s="361">
        <v>-655410.10835616454</v>
      </c>
    </row>
    <row r="10" spans="1:30" x14ac:dyDescent="0.2">
      <c r="A10" s="18" t="s">
        <v>421</v>
      </c>
      <c r="B10" s="104" t="s">
        <v>430</v>
      </c>
      <c r="C10" s="70">
        <v>0</v>
      </c>
      <c r="D10" s="65">
        <v>0</v>
      </c>
      <c r="E10" s="70">
        <v>-123836.46</v>
      </c>
      <c r="F10" s="70">
        <v>-303954</v>
      </c>
      <c r="G10" s="70">
        <v>468789</v>
      </c>
      <c r="H10" s="70">
        <v>-209377.27999999997</v>
      </c>
      <c r="I10" s="361">
        <v>-91307</v>
      </c>
      <c r="J10" s="63">
        <v>0</v>
      </c>
      <c r="K10" s="71">
        <v>0</v>
      </c>
      <c r="L10" s="71">
        <v>0</v>
      </c>
      <c r="M10" s="71">
        <v>0</v>
      </c>
      <c r="N10" s="71">
        <v>0</v>
      </c>
      <c r="O10" s="71">
        <v>0</v>
      </c>
      <c r="P10" s="71">
        <v>0</v>
      </c>
      <c r="Q10" s="71">
        <v>-303954</v>
      </c>
      <c r="R10" s="71">
        <v>120557.65</v>
      </c>
      <c r="S10" s="71">
        <v>335151.34999999998</v>
      </c>
      <c r="T10" s="71">
        <v>247162.38000000012</v>
      </c>
      <c r="U10" s="71">
        <v>-234082.38000000012</v>
      </c>
      <c r="V10" s="71">
        <v>0</v>
      </c>
      <c r="W10" s="71">
        <v>0</v>
      </c>
      <c r="X10" s="71">
        <v>0</v>
      </c>
      <c r="Y10" s="167">
        <f t="shared" si="0"/>
        <v>-91307</v>
      </c>
      <c r="Z10" s="70">
        <v>0</v>
      </c>
      <c r="AA10" s="70">
        <v>17229.580000000002</v>
      </c>
      <c r="AB10" s="70">
        <v>-108536.58</v>
      </c>
      <c r="AC10" s="70">
        <v>0</v>
      </c>
      <c r="AD10" s="361">
        <v>-4065.04</v>
      </c>
    </row>
    <row r="11" spans="1:30" x14ac:dyDescent="0.2">
      <c r="A11" s="18" t="s">
        <v>422</v>
      </c>
      <c r="B11" s="104" t="s">
        <v>431</v>
      </c>
      <c r="C11" s="70">
        <v>184310</v>
      </c>
      <c r="D11" s="65">
        <v>-306754</v>
      </c>
      <c r="E11" s="70">
        <v>77205</v>
      </c>
      <c r="F11" s="70">
        <v>484051</v>
      </c>
      <c r="G11" s="70">
        <v>-368861</v>
      </c>
      <c r="H11" s="70">
        <v>5431.7799999999988</v>
      </c>
      <c r="I11" s="361">
        <v>-56246.859999999986</v>
      </c>
      <c r="J11" s="63">
        <v>0</v>
      </c>
      <c r="K11" s="71">
        <v>127438</v>
      </c>
      <c r="L11" s="71">
        <v>174804</v>
      </c>
      <c r="M11" s="71">
        <v>173412</v>
      </c>
      <c r="N11" s="71">
        <v>260128.97999999998</v>
      </c>
      <c r="O11" s="71">
        <v>521019.33999999997</v>
      </c>
      <c r="P11" s="71">
        <v>517109.91000000003</v>
      </c>
      <c r="Q11" s="71">
        <v>-814207.23</v>
      </c>
      <c r="R11" s="71">
        <v>-19218.070000000065</v>
      </c>
      <c r="S11" s="71">
        <v>812337.07000000007</v>
      </c>
      <c r="T11" s="71">
        <v>560732.58999999985</v>
      </c>
      <c r="U11" s="71">
        <v>-1722712.5899999999</v>
      </c>
      <c r="V11" s="71">
        <v>562053</v>
      </c>
      <c r="W11" s="71">
        <v>136630.25</v>
      </c>
      <c r="X11" s="71">
        <v>408751.68000000017</v>
      </c>
      <c r="Y11" s="167">
        <f t="shared" si="0"/>
        <v>-1163681.79</v>
      </c>
      <c r="Z11" s="70">
        <v>179372</v>
      </c>
      <c r="AA11" s="70">
        <v>180382.01999999996</v>
      </c>
      <c r="AB11" s="70">
        <v>167952.91999999998</v>
      </c>
      <c r="AC11" s="70">
        <v>-583953.79999999993</v>
      </c>
      <c r="AD11" s="361">
        <v>308001.89999999997</v>
      </c>
    </row>
    <row r="12" spans="1:30" x14ac:dyDescent="0.2">
      <c r="A12" s="18" t="s">
        <v>423</v>
      </c>
      <c r="B12" s="104" t="s">
        <v>432</v>
      </c>
      <c r="C12" s="70">
        <v>-3252.03</v>
      </c>
      <c r="D12" s="65">
        <v>3252.03</v>
      </c>
      <c r="E12" s="70">
        <v>0</v>
      </c>
      <c r="F12" s="70">
        <v>0</v>
      </c>
      <c r="G12" s="70">
        <v>0</v>
      </c>
      <c r="H12" s="70">
        <v>0</v>
      </c>
      <c r="I12" s="361">
        <v>0</v>
      </c>
      <c r="J12" s="63">
        <v>0</v>
      </c>
      <c r="K12" s="71">
        <v>0</v>
      </c>
      <c r="L12" s="71">
        <v>0</v>
      </c>
      <c r="M12" s="71">
        <v>0</v>
      </c>
      <c r="N12" s="71">
        <v>-15200</v>
      </c>
      <c r="O12" s="71">
        <v>15200</v>
      </c>
      <c r="P12" s="71">
        <v>0</v>
      </c>
      <c r="Q12" s="71">
        <v>0</v>
      </c>
      <c r="R12" s="71">
        <v>0</v>
      </c>
      <c r="S12" s="71">
        <v>0</v>
      </c>
      <c r="T12" s="71">
        <v>-1300.81</v>
      </c>
      <c r="U12" s="71">
        <v>1300.81</v>
      </c>
      <c r="V12" s="71">
        <v>-411033</v>
      </c>
      <c r="W12" s="71">
        <v>-248967</v>
      </c>
      <c r="X12" s="71">
        <v>-5983.4000000000233</v>
      </c>
      <c r="Y12" s="167">
        <f t="shared" si="0"/>
        <v>665983.4</v>
      </c>
      <c r="Z12" s="70">
        <v>-28278</v>
      </c>
      <c r="AA12" s="70">
        <v>25558</v>
      </c>
      <c r="AB12" s="70">
        <v>-43211</v>
      </c>
      <c r="AC12" s="70">
        <v>45931</v>
      </c>
      <c r="AD12" s="361">
        <v>-11800</v>
      </c>
    </row>
    <row r="13" spans="1:30" x14ac:dyDescent="0.2">
      <c r="A13" s="18" t="s">
        <v>424</v>
      </c>
      <c r="B13" s="104" t="s">
        <v>433</v>
      </c>
      <c r="C13" s="70">
        <v>-1372974.57</v>
      </c>
      <c r="D13" s="65">
        <v>565890.55000000005</v>
      </c>
      <c r="E13" s="70">
        <v>-5446814.4199999999</v>
      </c>
      <c r="F13" s="70">
        <v>-2231658.6899999995</v>
      </c>
      <c r="G13" s="70">
        <v>765720</v>
      </c>
      <c r="H13" s="70">
        <v>3180382.23</v>
      </c>
      <c r="I13" s="361">
        <v>-204737.0700000003</v>
      </c>
      <c r="J13" s="63">
        <v>464061.89999999991</v>
      </c>
      <c r="K13" s="71">
        <v>-5528883.5299999993</v>
      </c>
      <c r="L13" s="71">
        <v>2614804.9</v>
      </c>
      <c r="M13" s="71">
        <v>356405</v>
      </c>
      <c r="N13" s="71">
        <v>2382179.4000000004</v>
      </c>
      <c r="O13" s="71">
        <v>-6009316.7299999995</v>
      </c>
      <c r="P13" s="71">
        <v>921829.19999999925</v>
      </c>
      <c r="Q13" s="71">
        <v>473649.44000000041</v>
      </c>
      <c r="R13" s="71">
        <v>2532596.2800000003</v>
      </c>
      <c r="S13" s="71">
        <v>-6853749.2800000003</v>
      </c>
      <c r="T13" s="71">
        <v>4702162.8300000019</v>
      </c>
      <c r="U13" s="71">
        <v>384710.16999999806</v>
      </c>
      <c r="V13" s="71">
        <v>341132</v>
      </c>
      <c r="W13" s="71">
        <v>1970761.7999999998</v>
      </c>
      <c r="X13" s="71">
        <v>-1494710.92</v>
      </c>
      <c r="Y13" s="167">
        <f t="shared" si="0"/>
        <v>-1021919.9500000002</v>
      </c>
      <c r="Z13" s="70">
        <v>-126436</v>
      </c>
      <c r="AA13" s="70">
        <v>126969.93999999948</v>
      </c>
      <c r="AB13" s="70">
        <v>-1362983.2700000005</v>
      </c>
      <c r="AC13" s="70">
        <v>1157712.2600000007</v>
      </c>
      <c r="AD13" s="361">
        <v>568135.78000000026</v>
      </c>
    </row>
    <row r="14" spans="1:30" ht="20.399999999999999" x14ac:dyDescent="0.2">
      <c r="A14" s="18" t="s">
        <v>417</v>
      </c>
      <c r="B14" s="104" t="s">
        <v>45</v>
      </c>
      <c r="C14" s="70">
        <v>199740.54</v>
      </c>
      <c r="D14" s="65">
        <v>330759.05</v>
      </c>
      <c r="E14" s="70">
        <v>1249897.6000000001</v>
      </c>
      <c r="F14" s="70">
        <v>622646</v>
      </c>
      <c r="G14" s="70">
        <v>911436</v>
      </c>
      <c r="H14" s="70">
        <v>262845.1599999998</v>
      </c>
      <c r="I14" s="361">
        <v>-239450.65999999995</v>
      </c>
      <c r="J14" s="63">
        <v>-78451.48000000004</v>
      </c>
      <c r="K14" s="71">
        <v>1564919.29</v>
      </c>
      <c r="L14" s="71">
        <v>-94300.310000000056</v>
      </c>
      <c r="M14" s="71">
        <v>-314371.13</v>
      </c>
      <c r="N14" s="71">
        <v>413266.28999999986</v>
      </c>
      <c r="O14" s="71">
        <v>41627.860000000102</v>
      </c>
      <c r="P14" s="71">
        <v>1054437.49</v>
      </c>
      <c r="Q14" s="71">
        <v>-886685.6399999999</v>
      </c>
      <c r="R14" s="71">
        <v>1174108.8399999999</v>
      </c>
      <c r="S14" s="71">
        <v>821219.16000000015</v>
      </c>
      <c r="T14" s="71">
        <v>2124374.98</v>
      </c>
      <c r="U14" s="71">
        <v>-3208266.98</v>
      </c>
      <c r="V14" s="71">
        <v>1896983</v>
      </c>
      <c r="W14" s="71">
        <v>-896245.9299999997</v>
      </c>
      <c r="X14" s="71">
        <v>1639210.7299999995</v>
      </c>
      <c r="Y14" s="167">
        <f t="shared" si="0"/>
        <v>-2879398.46</v>
      </c>
      <c r="Z14" s="70">
        <v>-144142</v>
      </c>
      <c r="AA14" s="70">
        <v>900203.03000000014</v>
      </c>
      <c r="AB14" s="70">
        <v>-408471.69999999972</v>
      </c>
      <c r="AC14" s="70">
        <v>-587039.99000000034</v>
      </c>
      <c r="AD14" s="361">
        <v>707978.30000000075</v>
      </c>
    </row>
    <row r="15" spans="1:30" x14ac:dyDescent="0.2">
      <c r="A15" s="18" t="s">
        <v>425</v>
      </c>
      <c r="B15" s="104" t="s">
        <v>434</v>
      </c>
      <c r="C15" s="70">
        <v>-98701.82</v>
      </c>
      <c r="D15" s="65">
        <v>132490.47</v>
      </c>
      <c r="E15" s="70">
        <v>-218478.85</v>
      </c>
      <c r="F15" s="70">
        <v>-224472.8600000001</v>
      </c>
      <c r="G15" s="70">
        <v>-19750</v>
      </c>
      <c r="H15" s="70">
        <v>-165018.63999999873</v>
      </c>
      <c r="I15" s="361">
        <v>-14018.479999998584</v>
      </c>
      <c r="J15" s="63">
        <v>-10364.699999999997</v>
      </c>
      <c r="K15" s="71">
        <v>-85308</v>
      </c>
      <c r="L15" s="71">
        <v>-271556.68</v>
      </c>
      <c r="M15" s="71">
        <v>51460.42</v>
      </c>
      <c r="N15" s="71">
        <v>-888271.97999999986</v>
      </c>
      <c r="O15" s="71">
        <v>-1126819.44</v>
      </c>
      <c r="P15" s="71">
        <v>-981293.19999999972</v>
      </c>
      <c r="Q15" s="71">
        <v>2771911.7599999993</v>
      </c>
      <c r="R15" s="71">
        <v>-1044553.81</v>
      </c>
      <c r="S15" s="71">
        <v>-1633231.19</v>
      </c>
      <c r="T15" s="71">
        <v>-1912733.54</v>
      </c>
      <c r="U15" s="71">
        <v>4570768.54</v>
      </c>
      <c r="V15" s="71">
        <v>-1265471</v>
      </c>
      <c r="W15" s="71">
        <v>-388685.75000000093</v>
      </c>
      <c r="X15" s="71">
        <v>-641962.90999999736</v>
      </c>
      <c r="Y15" s="167">
        <f t="shared" si="0"/>
        <v>2282101.1799999997</v>
      </c>
      <c r="Z15" s="70">
        <v>-480931</v>
      </c>
      <c r="AA15" s="70">
        <v>-520476.86000000313</v>
      </c>
      <c r="AB15" s="70">
        <v>-409139.89999999665</v>
      </c>
      <c r="AC15" s="70">
        <v>1396529.2800000012</v>
      </c>
      <c r="AD15" s="361">
        <v>-601670.29000000283</v>
      </c>
    </row>
    <row r="16" spans="1:30" x14ac:dyDescent="0.2">
      <c r="A16" s="18" t="s">
        <v>426</v>
      </c>
      <c r="B16" s="104" t="s">
        <v>435</v>
      </c>
      <c r="C16" s="70">
        <v>0</v>
      </c>
      <c r="D16" s="65">
        <v>0</v>
      </c>
      <c r="E16" s="70">
        <v>6032369.2599999998</v>
      </c>
      <c r="F16" s="163">
        <v>6464121.2299999995</v>
      </c>
      <c r="G16" s="163">
        <v>7121789</v>
      </c>
      <c r="H16" s="163">
        <v>4540928.4800000004</v>
      </c>
      <c r="I16" s="362">
        <v>2907817.8200000003</v>
      </c>
      <c r="J16" s="63">
        <v>0</v>
      </c>
      <c r="K16" s="71">
        <v>-126131.57</v>
      </c>
      <c r="L16" s="71">
        <v>4656760.42</v>
      </c>
      <c r="M16" s="71">
        <v>1746383.8</v>
      </c>
      <c r="N16" s="71">
        <v>1527196.7800000003</v>
      </c>
      <c r="O16" s="71">
        <v>1679283.3200000003</v>
      </c>
      <c r="P16" s="71">
        <v>1696084.3999999985</v>
      </c>
      <c r="Q16" s="71">
        <v>1561556.7300000004</v>
      </c>
      <c r="R16" s="71">
        <v>1558992.5500000007</v>
      </c>
      <c r="S16" s="71">
        <v>1720662.4499999993</v>
      </c>
      <c r="T16" s="71">
        <v>2079529.660000002</v>
      </c>
      <c r="U16" s="71">
        <v>1762604.339999998</v>
      </c>
      <c r="V16" s="71">
        <v>0</v>
      </c>
      <c r="W16" s="71">
        <v>0</v>
      </c>
      <c r="X16" s="71">
        <v>0</v>
      </c>
      <c r="Y16" s="167">
        <f t="shared" si="0"/>
        <v>2907817.8200000003</v>
      </c>
      <c r="Z16" s="163">
        <v>1179841</v>
      </c>
      <c r="AA16" s="163">
        <v>1265266.25</v>
      </c>
      <c r="AB16" s="163">
        <v>1218866.2100000009</v>
      </c>
      <c r="AC16" s="163">
        <v>-756155.6400000006</v>
      </c>
      <c r="AD16" s="362">
        <v>931542.3599999994</v>
      </c>
    </row>
    <row r="17" spans="1:30" x14ac:dyDescent="0.2">
      <c r="A17" s="45" t="s">
        <v>18</v>
      </c>
      <c r="B17" s="112" t="s">
        <v>33</v>
      </c>
      <c r="C17" s="77">
        <v>2794232.25</v>
      </c>
      <c r="D17" s="80">
        <v>5535069.6200000001</v>
      </c>
      <c r="E17" s="77">
        <v>25078180.68</v>
      </c>
      <c r="F17" s="74">
        <v>35505785.200000003</v>
      </c>
      <c r="G17" s="74">
        <v>45425903</v>
      </c>
      <c r="H17" s="74">
        <v>23515031.140000008</v>
      </c>
      <c r="I17" s="360">
        <v>18209213.060000002</v>
      </c>
      <c r="J17" s="78">
        <v>1264731.3399999999</v>
      </c>
      <c r="K17" s="79">
        <v>12494524.67</v>
      </c>
      <c r="L17" s="79">
        <v>6334531.9000000004</v>
      </c>
      <c r="M17" s="79">
        <v>4865122.04</v>
      </c>
      <c r="N17" s="79">
        <v>8849392.2399999984</v>
      </c>
      <c r="O17" s="79">
        <v>3269613.3700000029</v>
      </c>
      <c r="P17" s="79">
        <v>12415339.869999999</v>
      </c>
      <c r="Q17" s="79">
        <v>10971439.720000004</v>
      </c>
      <c r="R17" s="79">
        <v>10904588.720000003</v>
      </c>
      <c r="S17" s="79">
        <v>7226026.2799999975</v>
      </c>
      <c r="T17" s="79">
        <v>18961410.469999999</v>
      </c>
      <c r="U17" s="79">
        <v>8333877.5300000049</v>
      </c>
      <c r="V17" s="79">
        <v>9484553</v>
      </c>
      <c r="W17" s="79">
        <v>2775902.7899999991</v>
      </c>
      <c r="X17" s="79">
        <v>6105578.959999999</v>
      </c>
      <c r="Y17" s="166">
        <f t="shared" si="0"/>
        <v>-156821.68999999762</v>
      </c>
      <c r="Z17" s="74">
        <v>4144544</v>
      </c>
      <c r="AA17" s="74">
        <v>4873911.6899999976</v>
      </c>
      <c r="AB17" s="74">
        <v>2566235.5100000035</v>
      </c>
      <c r="AC17" s="74">
        <v>6624521.8600000013</v>
      </c>
      <c r="AD17" s="360">
        <v>6528290.8516438324</v>
      </c>
    </row>
    <row r="18" spans="1:30" x14ac:dyDescent="0.2">
      <c r="A18" s="46" t="s">
        <v>19</v>
      </c>
      <c r="B18" s="111" t="s">
        <v>34</v>
      </c>
      <c r="C18" s="70"/>
      <c r="D18" s="81"/>
      <c r="E18" s="161"/>
      <c r="F18" s="205"/>
      <c r="G18" s="205"/>
      <c r="H18" s="205"/>
      <c r="I18" s="363"/>
      <c r="J18" s="63"/>
      <c r="K18" s="71"/>
      <c r="L18" s="71"/>
      <c r="M18" s="85"/>
      <c r="N18" s="71"/>
      <c r="O18" s="71"/>
      <c r="P18" s="71"/>
      <c r="Q18" s="71"/>
      <c r="R18" s="71"/>
      <c r="S18" s="71"/>
      <c r="T18" s="71"/>
      <c r="U18" s="71"/>
      <c r="V18" s="71"/>
      <c r="W18" s="71"/>
      <c r="X18" s="71"/>
      <c r="Y18" s="167"/>
      <c r="Z18" s="205"/>
      <c r="AA18" s="205"/>
      <c r="AB18" s="205"/>
      <c r="AC18" s="205"/>
      <c r="AD18" s="363"/>
    </row>
    <row r="19" spans="1:30" x14ac:dyDescent="0.2">
      <c r="A19" s="46" t="s">
        <v>20</v>
      </c>
      <c r="B19" s="111" t="s">
        <v>35</v>
      </c>
      <c r="C19" s="74">
        <v>0</v>
      </c>
      <c r="D19" s="64">
        <v>0</v>
      </c>
      <c r="E19" s="74">
        <v>123836.46</v>
      </c>
      <c r="F19" s="74">
        <v>70627.5</v>
      </c>
      <c r="G19" s="74">
        <v>23764537.5</v>
      </c>
      <c r="H19" s="74">
        <v>102077986.03999999</v>
      </c>
      <c r="I19" s="360">
        <v>58157366.580000006</v>
      </c>
      <c r="J19" s="408">
        <v>0</v>
      </c>
      <c r="K19" s="389">
        <v>0</v>
      </c>
      <c r="L19" s="389">
        <v>0</v>
      </c>
      <c r="M19" s="389">
        <v>98808.86</v>
      </c>
      <c r="N19" s="389">
        <v>0</v>
      </c>
      <c r="O19" s="76">
        <v>0</v>
      </c>
      <c r="P19" s="76">
        <v>0</v>
      </c>
      <c r="Q19" s="76">
        <v>70627.5</v>
      </c>
      <c r="R19" s="389">
        <v>204249.94000000003</v>
      </c>
      <c r="S19" s="389">
        <v>-75729.940000000031</v>
      </c>
      <c r="T19" s="389">
        <v>7744535</v>
      </c>
      <c r="U19" s="389">
        <v>15891482.5</v>
      </c>
      <c r="V19" s="389">
        <v>0</v>
      </c>
      <c r="W19" s="389">
        <v>83244054.757534251</v>
      </c>
      <c r="X19" s="389">
        <v>18431712.670000002</v>
      </c>
      <c r="Y19" s="389">
        <f t="shared" si="0"/>
        <v>-43518400.847534247</v>
      </c>
      <c r="Z19" s="74">
        <v>10145920</v>
      </c>
      <c r="AA19" s="74">
        <v>19649150</v>
      </c>
      <c r="AB19" s="74">
        <v>14138476.580000008</v>
      </c>
      <c r="AC19" s="74">
        <v>14223819.999999998</v>
      </c>
      <c r="AD19" s="360">
        <v>20495705.039999999</v>
      </c>
    </row>
    <row r="20" spans="1:30" ht="20.399999999999999" x14ac:dyDescent="0.2">
      <c r="A20" s="26" t="s">
        <v>619</v>
      </c>
      <c r="B20" s="100" t="s">
        <v>620</v>
      </c>
      <c r="C20" s="70">
        <v>0</v>
      </c>
      <c r="D20" s="65">
        <v>0</v>
      </c>
      <c r="E20" s="70">
        <v>0</v>
      </c>
      <c r="F20" s="70">
        <v>0</v>
      </c>
      <c r="G20" s="70">
        <v>0</v>
      </c>
      <c r="H20" s="70">
        <v>257723.58</v>
      </c>
      <c r="I20" s="361">
        <v>108536.58</v>
      </c>
      <c r="J20" s="226">
        <v>0</v>
      </c>
      <c r="K20" s="167">
        <v>0</v>
      </c>
      <c r="L20" s="167">
        <v>0</v>
      </c>
      <c r="M20" s="167">
        <v>0</v>
      </c>
      <c r="N20" s="167">
        <v>0</v>
      </c>
      <c r="O20" s="71">
        <v>0</v>
      </c>
      <c r="P20" s="71">
        <v>0</v>
      </c>
      <c r="Q20" s="71">
        <v>0</v>
      </c>
      <c r="R20" s="167">
        <v>0</v>
      </c>
      <c r="S20" s="167">
        <v>0</v>
      </c>
      <c r="T20" s="167">
        <v>0</v>
      </c>
      <c r="U20" s="167">
        <v>0</v>
      </c>
      <c r="V20" s="167">
        <v>0</v>
      </c>
      <c r="W20" s="167">
        <v>0</v>
      </c>
      <c r="X20" s="167">
        <v>0</v>
      </c>
      <c r="Y20" s="167">
        <f t="shared" si="0"/>
        <v>108536.58</v>
      </c>
      <c r="Z20" s="70">
        <v>0</v>
      </c>
      <c r="AA20" s="70">
        <v>0</v>
      </c>
      <c r="AB20" s="70">
        <v>108536.58</v>
      </c>
      <c r="AC20" s="70">
        <v>0</v>
      </c>
      <c r="AD20" s="361">
        <v>4065.04</v>
      </c>
    </row>
    <row r="21" spans="1:30" x14ac:dyDescent="0.2">
      <c r="A21" s="26" t="s">
        <v>614</v>
      </c>
      <c r="B21" s="358" t="s">
        <v>615</v>
      </c>
      <c r="C21" s="70">
        <v>0</v>
      </c>
      <c r="D21" s="65">
        <v>0</v>
      </c>
      <c r="E21" s="70">
        <v>123836.46</v>
      </c>
      <c r="F21" s="70">
        <v>70627.5</v>
      </c>
      <c r="G21" s="70">
        <v>23764537.5</v>
      </c>
      <c r="H21" s="70">
        <v>101820262.45999999</v>
      </c>
      <c r="I21" s="361">
        <v>58048830.000000007</v>
      </c>
      <c r="J21" s="226">
        <v>0</v>
      </c>
      <c r="K21" s="167">
        <v>0</v>
      </c>
      <c r="L21" s="167">
        <v>0</v>
      </c>
      <c r="M21" s="167">
        <v>98808.86</v>
      </c>
      <c r="N21" s="167">
        <v>0</v>
      </c>
      <c r="O21" s="71">
        <v>0</v>
      </c>
      <c r="P21" s="71">
        <v>0</v>
      </c>
      <c r="Q21" s="71">
        <v>70627.5</v>
      </c>
      <c r="R21" s="167">
        <v>204249.94000000003</v>
      </c>
      <c r="S21" s="167">
        <v>-75729.940000000031</v>
      </c>
      <c r="T21" s="167">
        <v>7744535</v>
      </c>
      <c r="U21" s="167">
        <v>15891482.5</v>
      </c>
      <c r="V21" s="167">
        <v>0</v>
      </c>
      <c r="W21" s="167">
        <v>83244054.757534251</v>
      </c>
      <c r="X21" s="167">
        <v>18431712.670000002</v>
      </c>
      <c r="Y21" s="167">
        <f t="shared" si="0"/>
        <v>-43626937.427534245</v>
      </c>
      <c r="Z21" s="70">
        <v>10145920</v>
      </c>
      <c r="AA21" s="70">
        <v>19649150</v>
      </c>
      <c r="AB21" s="70">
        <v>14029940.000000007</v>
      </c>
      <c r="AC21" s="70">
        <v>14223820</v>
      </c>
      <c r="AD21" s="361">
        <v>20491640</v>
      </c>
    </row>
    <row r="22" spans="1:30" x14ac:dyDescent="0.2">
      <c r="A22" s="26" t="s">
        <v>557</v>
      </c>
      <c r="B22" s="227" t="s">
        <v>526</v>
      </c>
      <c r="C22" s="70">
        <v>0</v>
      </c>
      <c r="D22" s="65">
        <v>0</v>
      </c>
      <c r="E22" s="70">
        <v>123836.46</v>
      </c>
      <c r="F22" s="70">
        <v>70627.5</v>
      </c>
      <c r="G22" s="70">
        <v>23764537.5</v>
      </c>
      <c r="H22" s="70">
        <v>101820262.45999999</v>
      </c>
      <c r="I22" s="361">
        <v>58048830.000000007</v>
      </c>
      <c r="J22" s="226">
        <v>0</v>
      </c>
      <c r="K22" s="167">
        <v>0</v>
      </c>
      <c r="L22" s="167">
        <v>0</v>
      </c>
      <c r="M22" s="167">
        <v>98808.86</v>
      </c>
      <c r="N22" s="167">
        <v>0</v>
      </c>
      <c r="O22" s="71">
        <v>0</v>
      </c>
      <c r="P22" s="71">
        <v>0</v>
      </c>
      <c r="Q22" s="71">
        <v>70627.5</v>
      </c>
      <c r="R22" s="167">
        <v>204249.94000000003</v>
      </c>
      <c r="S22" s="167">
        <v>-75729.940000000031</v>
      </c>
      <c r="T22" s="167">
        <v>7744535</v>
      </c>
      <c r="U22" s="167">
        <v>15891482.5</v>
      </c>
      <c r="V22" s="167">
        <v>0</v>
      </c>
      <c r="W22" s="167">
        <v>83244054.757534251</v>
      </c>
      <c r="X22" s="167">
        <v>18431712.670000002</v>
      </c>
      <c r="Y22" s="167">
        <f t="shared" si="0"/>
        <v>-43626937.427534245</v>
      </c>
      <c r="Z22" s="70">
        <v>10000000</v>
      </c>
      <c r="AA22" s="70">
        <v>19795070</v>
      </c>
      <c r="AB22" s="70">
        <v>14029940.000000007</v>
      </c>
      <c r="AC22" s="70">
        <v>14223820</v>
      </c>
      <c r="AD22" s="361">
        <v>20491640</v>
      </c>
    </row>
    <row r="23" spans="1:30" x14ac:dyDescent="0.2">
      <c r="A23" s="26" t="s">
        <v>525</v>
      </c>
      <c r="B23" s="227" t="s">
        <v>527</v>
      </c>
      <c r="C23" s="70">
        <v>0</v>
      </c>
      <c r="D23" s="65">
        <v>0</v>
      </c>
      <c r="E23" s="70">
        <v>123836.46</v>
      </c>
      <c r="F23" s="70">
        <v>70627.5</v>
      </c>
      <c r="G23" s="70">
        <v>23764537.5</v>
      </c>
      <c r="H23" s="70">
        <v>98000000</v>
      </c>
      <c r="I23" s="361">
        <v>57500000.000000007</v>
      </c>
      <c r="J23" s="226">
        <v>0</v>
      </c>
      <c r="K23" s="167">
        <v>0</v>
      </c>
      <c r="L23" s="167">
        <v>0</v>
      </c>
      <c r="M23" s="167">
        <v>98808.86</v>
      </c>
      <c r="N23" s="167">
        <v>0</v>
      </c>
      <c r="O23" s="71">
        <v>0</v>
      </c>
      <c r="P23" s="71">
        <v>0</v>
      </c>
      <c r="Q23" s="71">
        <v>70627.5</v>
      </c>
      <c r="R23" s="167">
        <v>144675</v>
      </c>
      <c r="S23" s="167">
        <v>-16155</v>
      </c>
      <c r="T23" s="167">
        <v>7744535</v>
      </c>
      <c r="U23" s="167">
        <v>15891482.5</v>
      </c>
      <c r="V23" s="167">
        <v>0</v>
      </c>
      <c r="W23" s="167">
        <v>80000000</v>
      </c>
      <c r="X23" s="167">
        <v>18000000</v>
      </c>
      <c r="Y23" s="167">
        <f t="shared" si="0"/>
        <v>-40499999.999999993</v>
      </c>
      <c r="Z23" s="70">
        <v>10145920</v>
      </c>
      <c r="AA23" s="70">
        <v>19354080</v>
      </c>
      <c r="AB23" s="70">
        <v>14000000.000000007</v>
      </c>
      <c r="AC23" s="70">
        <v>14000000</v>
      </c>
      <c r="AD23" s="361">
        <v>20000000</v>
      </c>
    </row>
    <row r="24" spans="1:30" x14ac:dyDescent="0.2">
      <c r="A24" s="245" t="s">
        <v>602</v>
      </c>
      <c r="B24" s="246" t="s">
        <v>537</v>
      </c>
      <c r="C24" s="70">
        <v>0</v>
      </c>
      <c r="D24" s="70">
        <v>0</v>
      </c>
      <c r="E24" s="70">
        <v>0</v>
      </c>
      <c r="F24" s="70">
        <v>0</v>
      </c>
      <c r="G24" s="70">
        <v>0</v>
      </c>
      <c r="H24" s="70">
        <v>3820262.4599999995</v>
      </c>
      <c r="I24" s="361">
        <v>548830</v>
      </c>
      <c r="J24" s="226">
        <v>0</v>
      </c>
      <c r="K24" s="226">
        <v>0</v>
      </c>
      <c r="L24" s="226">
        <v>0</v>
      </c>
      <c r="M24" s="226">
        <v>0</v>
      </c>
      <c r="N24" s="226">
        <v>0</v>
      </c>
      <c r="O24" s="226">
        <v>0</v>
      </c>
      <c r="P24" s="226">
        <v>0</v>
      </c>
      <c r="Q24" s="226">
        <v>0</v>
      </c>
      <c r="R24" s="167">
        <v>59574.940000000031</v>
      </c>
      <c r="S24" s="167">
        <v>-59574.940000000031</v>
      </c>
      <c r="T24" s="167">
        <v>0</v>
      </c>
      <c r="U24" s="167">
        <v>0</v>
      </c>
      <c r="V24" s="167">
        <v>0</v>
      </c>
      <c r="W24" s="167">
        <v>3244054.7575342464</v>
      </c>
      <c r="X24" s="167">
        <v>431712.66999999993</v>
      </c>
      <c r="Y24" s="167">
        <f t="shared" si="0"/>
        <v>-3126937.4275342464</v>
      </c>
      <c r="Z24" s="70">
        <v>145920</v>
      </c>
      <c r="AA24" s="70">
        <v>149150</v>
      </c>
      <c r="AB24" s="70">
        <v>29940</v>
      </c>
      <c r="AC24" s="70">
        <v>223820</v>
      </c>
      <c r="AD24" s="361">
        <v>491640</v>
      </c>
    </row>
    <row r="25" spans="1:30" s="14" customFormat="1" x14ac:dyDescent="0.2">
      <c r="A25" s="46" t="s">
        <v>21</v>
      </c>
      <c r="B25" s="111" t="s">
        <v>36</v>
      </c>
      <c r="C25" s="74">
        <v>2170582.15</v>
      </c>
      <c r="D25" s="64">
        <v>2319615.4900000002</v>
      </c>
      <c r="E25" s="74">
        <v>3297754.36</v>
      </c>
      <c r="F25" s="74">
        <v>3670737.4300000006</v>
      </c>
      <c r="G25" s="74">
        <v>108786354</v>
      </c>
      <c r="H25" s="74">
        <v>46075791.219999999</v>
      </c>
      <c r="I25" s="360">
        <v>98631384.510000005</v>
      </c>
      <c r="J25" s="408">
        <v>719688.33</v>
      </c>
      <c r="K25" s="389">
        <v>663369.94000000006</v>
      </c>
      <c r="L25" s="389">
        <v>853585.10999999987</v>
      </c>
      <c r="M25" s="389">
        <v>1123930.3600000001</v>
      </c>
      <c r="N25" s="389">
        <v>1005552.1700000006</v>
      </c>
      <c r="O25" s="76">
        <v>920099.55999999936</v>
      </c>
      <c r="P25" s="76">
        <v>639457.64000000013</v>
      </c>
      <c r="Q25" s="76">
        <v>1105628.0600000003</v>
      </c>
      <c r="R25" s="389">
        <v>815793.42</v>
      </c>
      <c r="S25" s="389">
        <v>9602252.5800000001</v>
      </c>
      <c r="T25" s="389">
        <v>17490863.940000001</v>
      </c>
      <c r="U25" s="389">
        <v>80877444.060000002</v>
      </c>
      <c r="V25" s="389">
        <v>9668668</v>
      </c>
      <c r="W25" s="389">
        <v>22428529.27</v>
      </c>
      <c r="X25" s="389">
        <v>12621500.379999999</v>
      </c>
      <c r="Y25" s="389">
        <f t="shared" si="0"/>
        <v>53912686.860000007</v>
      </c>
      <c r="Z25" s="74">
        <v>13034743</v>
      </c>
      <c r="AA25" s="74">
        <v>16997270.210000001</v>
      </c>
      <c r="AB25" s="74">
        <v>22638422.439999998</v>
      </c>
      <c r="AC25" s="74">
        <v>45960948.860000014</v>
      </c>
      <c r="AD25" s="360">
        <v>19042386.800000001</v>
      </c>
    </row>
    <row r="26" spans="1:30" ht="20.399999999999999" x14ac:dyDescent="0.2">
      <c r="A26" s="18" t="s">
        <v>46</v>
      </c>
      <c r="B26" s="103" t="s">
        <v>574</v>
      </c>
      <c r="C26" s="70">
        <v>2170582.15</v>
      </c>
      <c r="D26" s="65">
        <v>2319615.4900000002</v>
      </c>
      <c r="E26" s="70">
        <v>3297754.36</v>
      </c>
      <c r="F26" s="70">
        <v>3670737.4300000006</v>
      </c>
      <c r="G26" s="70">
        <v>5079067</v>
      </c>
      <c r="H26" s="70">
        <v>8910093.9199999999</v>
      </c>
      <c r="I26" s="361">
        <v>12488117.59</v>
      </c>
      <c r="J26" s="63">
        <v>719688.33</v>
      </c>
      <c r="K26" s="71">
        <v>564561.07999999996</v>
      </c>
      <c r="L26" s="71">
        <v>853585.1100000001</v>
      </c>
      <c r="M26" s="71">
        <v>1123930.3600000001</v>
      </c>
      <c r="N26" s="71">
        <v>1005552.1700000006</v>
      </c>
      <c r="O26" s="71">
        <v>920099.55999999936</v>
      </c>
      <c r="P26" s="71">
        <v>639457.64000000013</v>
      </c>
      <c r="Q26" s="71">
        <v>1105628.0600000003</v>
      </c>
      <c r="R26" s="71">
        <v>815793.42</v>
      </c>
      <c r="S26" s="167">
        <v>1751818.58</v>
      </c>
      <c r="T26" s="71">
        <v>1763516.74</v>
      </c>
      <c r="U26" s="71">
        <v>747938.26</v>
      </c>
      <c r="V26" s="71">
        <v>1668668</v>
      </c>
      <c r="W26" s="71">
        <v>3093912.4699999997</v>
      </c>
      <c r="X26" s="71">
        <v>2790419.8800000018</v>
      </c>
      <c r="Y26" s="167">
        <f t="shared" si="0"/>
        <v>4935117.2399999984</v>
      </c>
      <c r="Z26" s="70">
        <v>3226891</v>
      </c>
      <c r="AA26" s="70">
        <v>3214304.5500000007</v>
      </c>
      <c r="AB26" s="70">
        <v>2855456.88</v>
      </c>
      <c r="AC26" s="70">
        <v>3191465.1599999992</v>
      </c>
      <c r="AD26" s="361">
        <v>3313526.48</v>
      </c>
    </row>
    <row r="27" spans="1:30" x14ac:dyDescent="0.2">
      <c r="A27" s="355" t="s">
        <v>561</v>
      </c>
      <c r="B27" s="393" t="s">
        <v>572</v>
      </c>
      <c r="C27" s="70">
        <v>0</v>
      </c>
      <c r="D27" s="70">
        <v>0</v>
      </c>
      <c r="E27" s="70">
        <v>0</v>
      </c>
      <c r="F27" s="70">
        <v>0</v>
      </c>
      <c r="G27" s="70">
        <v>103577780.31999999</v>
      </c>
      <c r="H27" s="70">
        <v>37165697.299999997</v>
      </c>
      <c r="I27" s="361">
        <v>86143266.920000002</v>
      </c>
      <c r="J27" s="63">
        <v>0</v>
      </c>
      <c r="K27" s="63">
        <v>0</v>
      </c>
      <c r="L27" s="63">
        <v>0</v>
      </c>
      <c r="M27" s="63">
        <v>0</v>
      </c>
      <c r="N27" s="63">
        <v>0</v>
      </c>
      <c r="O27" s="63">
        <v>0</v>
      </c>
      <c r="P27" s="63">
        <v>0</v>
      </c>
      <c r="Q27" s="63">
        <v>0</v>
      </c>
      <c r="R27" s="63">
        <v>0</v>
      </c>
      <c r="S27" s="63">
        <v>7850433</v>
      </c>
      <c r="T27" s="63">
        <v>15727347.199999999</v>
      </c>
      <c r="U27" s="63">
        <v>80000000.11999999</v>
      </c>
      <c r="V27" s="63">
        <v>8000000</v>
      </c>
      <c r="W27" s="63">
        <v>19334616.800000001</v>
      </c>
      <c r="X27" s="63">
        <v>9831080.4999999963</v>
      </c>
      <c r="Y27" s="226">
        <f t="shared" si="0"/>
        <v>48977569.620000005</v>
      </c>
      <c r="Z27" s="70">
        <v>9807852</v>
      </c>
      <c r="AA27" s="70">
        <v>13782965.66</v>
      </c>
      <c r="AB27" s="70">
        <v>19782965.559999999</v>
      </c>
      <c r="AC27" s="70">
        <v>42769483.700000003</v>
      </c>
      <c r="AD27" s="361">
        <v>15728860.32</v>
      </c>
    </row>
    <row r="28" spans="1:30" x14ac:dyDescent="0.2">
      <c r="A28" s="356" t="s">
        <v>558</v>
      </c>
      <c r="B28" s="393" t="s">
        <v>193</v>
      </c>
      <c r="C28" s="70">
        <v>0</v>
      </c>
      <c r="D28" s="70">
        <v>0</v>
      </c>
      <c r="E28" s="70">
        <v>0</v>
      </c>
      <c r="F28" s="70">
        <v>0</v>
      </c>
      <c r="G28" s="70">
        <v>103577780.31999999</v>
      </c>
      <c r="H28" s="70">
        <v>37165697.299999997</v>
      </c>
      <c r="I28" s="361">
        <v>86143266.920000002</v>
      </c>
      <c r="J28" s="63">
        <v>0</v>
      </c>
      <c r="K28" s="63">
        <v>0</v>
      </c>
      <c r="L28" s="63">
        <v>0</v>
      </c>
      <c r="M28" s="63">
        <v>0</v>
      </c>
      <c r="N28" s="63">
        <v>0</v>
      </c>
      <c r="O28" s="63">
        <v>0</v>
      </c>
      <c r="P28" s="63">
        <v>0</v>
      </c>
      <c r="Q28" s="63">
        <v>0</v>
      </c>
      <c r="R28" s="63">
        <v>0</v>
      </c>
      <c r="S28" s="63">
        <v>7850433</v>
      </c>
      <c r="T28" s="63">
        <v>15727347.199999999</v>
      </c>
      <c r="U28" s="63">
        <v>80000000.11999999</v>
      </c>
      <c r="V28" s="63">
        <v>8000000</v>
      </c>
      <c r="W28" s="63">
        <v>19334616.800000001</v>
      </c>
      <c r="X28" s="63">
        <v>9831080.4999999963</v>
      </c>
      <c r="Y28" s="226">
        <f t="shared" si="0"/>
        <v>48977569.620000005</v>
      </c>
      <c r="Z28" s="70">
        <v>9807852</v>
      </c>
      <c r="AA28" s="70">
        <v>13782965.66</v>
      </c>
      <c r="AB28" s="70">
        <v>19782965.559999999</v>
      </c>
      <c r="AC28" s="70">
        <v>42769483.700000003</v>
      </c>
      <c r="AD28" s="361">
        <v>15728860.32</v>
      </c>
    </row>
    <row r="29" spans="1:30" x14ac:dyDescent="0.2">
      <c r="A29" s="356" t="s">
        <v>559</v>
      </c>
      <c r="B29" s="393" t="s">
        <v>573</v>
      </c>
      <c r="C29" s="70">
        <v>0</v>
      </c>
      <c r="D29" s="70">
        <v>0</v>
      </c>
      <c r="E29" s="70">
        <v>0</v>
      </c>
      <c r="F29" s="70">
        <v>0</v>
      </c>
      <c r="G29" s="70">
        <v>103577780.31999999</v>
      </c>
      <c r="H29" s="70">
        <v>37165697.299999997</v>
      </c>
      <c r="I29" s="361">
        <v>86143266.920000002</v>
      </c>
      <c r="J29" s="63">
        <v>0</v>
      </c>
      <c r="K29" s="63">
        <v>0</v>
      </c>
      <c r="L29" s="63">
        <v>0</v>
      </c>
      <c r="M29" s="63">
        <v>0</v>
      </c>
      <c r="N29" s="63">
        <v>0</v>
      </c>
      <c r="O29" s="63">
        <v>0</v>
      </c>
      <c r="P29" s="63">
        <v>0</v>
      </c>
      <c r="Q29" s="63">
        <v>0</v>
      </c>
      <c r="R29" s="63">
        <v>0</v>
      </c>
      <c r="S29" s="63">
        <v>7850433</v>
      </c>
      <c r="T29" s="63">
        <v>15727347.199999999</v>
      </c>
      <c r="U29" s="63">
        <v>80000000.11999999</v>
      </c>
      <c r="V29" s="63">
        <v>8000000</v>
      </c>
      <c r="W29" s="63">
        <v>19334616.800000001</v>
      </c>
      <c r="X29" s="63">
        <v>9831080.4999999963</v>
      </c>
      <c r="Y29" s="226">
        <f t="shared" si="0"/>
        <v>48977569.620000005</v>
      </c>
      <c r="Z29" s="70">
        <v>9807852</v>
      </c>
      <c r="AA29" s="70">
        <v>13782965.66</v>
      </c>
      <c r="AB29" s="70">
        <v>19782965.559999999</v>
      </c>
      <c r="AC29" s="70">
        <v>42769483.700000003</v>
      </c>
      <c r="AD29" s="361">
        <v>15728860.32</v>
      </c>
    </row>
    <row r="30" spans="1:30" x14ac:dyDescent="0.2">
      <c r="A30" s="18" t="s">
        <v>560</v>
      </c>
      <c r="B30" s="103" t="s">
        <v>575</v>
      </c>
      <c r="C30" s="70">
        <v>0</v>
      </c>
      <c r="D30" s="65">
        <v>0</v>
      </c>
      <c r="E30" s="70">
        <v>0</v>
      </c>
      <c r="F30" s="163">
        <v>0</v>
      </c>
      <c r="G30" s="163">
        <v>0</v>
      </c>
      <c r="H30" s="163">
        <v>0</v>
      </c>
      <c r="I30" s="362">
        <v>0</v>
      </c>
      <c r="J30" s="63">
        <v>0</v>
      </c>
      <c r="K30" s="71">
        <v>98808.86</v>
      </c>
      <c r="L30" s="71">
        <v>0</v>
      </c>
      <c r="M30" s="71">
        <v>0</v>
      </c>
      <c r="N30" s="71">
        <v>0</v>
      </c>
      <c r="O30" s="71">
        <v>0</v>
      </c>
      <c r="P30" s="71">
        <v>0</v>
      </c>
      <c r="Q30" s="71">
        <v>0</v>
      </c>
      <c r="R30" s="71">
        <v>0</v>
      </c>
      <c r="S30" s="71">
        <v>0</v>
      </c>
      <c r="T30" s="71">
        <v>0</v>
      </c>
      <c r="U30" s="71">
        <v>0</v>
      </c>
      <c r="V30" s="71">
        <v>0</v>
      </c>
      <c r="W30" s="71">
        <v>0</v>
      </c>
      <c r="X30" s="71">
        <v>0</v>
      </c>
      <c r="Y30" s="167">
        <f t="shared" si="0"/>
        <v>0</v>
      </c>
      <c r="Z30" s="163">
        <v>0</v>
      </c>
      <c r="AA30" s="163">
        <v>0</v>
      </c>
      <c r="AB30" s="163">
        <v>0</v>
      </c>
      <c r="AC30" s="163">
        <v>0</v>
      </c>
      <c r="AD30" s="362">
        <v>0</v>
      </c>
    </row>
    <row r="31" spans="1:30" x14ac:dyDescent="0.2">
      <c r="A31" s="45" t="s">
        <v>22</v>
      </c>
      <c r="B31" s="112" t="s">
        <v>37</v>
      </c>
      <c r="C31" s="77">
        <v>-2170582.15</v>
      </c>
      <c r="D31" s="80">
        <v>-2319615.4900000002</v>
      </c>
      <c r="E31" s="77">
        <v>-3173917.9</v>
      </c>
      <c r="F31" s="77">
        <v>-3600109.9300000006</v>
      </c>
      <c r="G31" s="77">
        <v>-84892310</v>
      </c>
      <c r="H31" s="77">
        <v>56002194.819999993</v>
      </c>
      <c r="I31" s="364">
        <v>-40474017.93</v>
      </c>
      <c r="J31" s="78">
        <v>-719688.33</v>
      </c>
      <c r="K31" s="79">
        <v>-663369.94000000006</v>
      </c>
      <c r="L31" s="79">
        <v>-853585.10999999987</v>
      </c>
      <c r="M31" s="79">
        <v>-1025121.5</v>
      </c>
      <c r="N31" s="79">
        <v>-1005552.1700000006</v>
      </c>
      <c r="O31" s="79">
        <v>-920099.55999999936</v>
      </c>
      <c r="P31" s="79">
        <v>-639457.64000000013</v>
      </c>
      <c r="Q31" s="79">
        <v>-1035000.5600000003</v>
      </c>
      <c r="R31" s="79">
        <v>-611543.48</v>
      </c>
      <c r="S31" s="79">
        <v>-9677982.5199999996</v>
      </c>
      <c r="T31" s="79">
        <v>-9746328.9399999995</v>
      </c>
      <c r="U31" s="79">
        <v>-64856455.060000002</v>
      </c>
      <c r="V31" s="79">
        <v>-9668668</v>
      </c>
      <c r="W31" s="79">
        <v>60815525.487534255</v>
      </c>
      <c r="X31" s="79">
        <v>5810212.2900000028</v>
      </c>
      <c r="Y31" s="166">
        <f t="shared" si="0"/>
        <v>-97431087.707534254</v>
      </c>
      <c r="Z31" s="77">
        <v>-2888823</v>
      </c>
      <c r="AA31" s="77">
        <v>2651879.7899999991</v>
      </c>
      <c r="AB31" s="77">
        <v>-8499945.8599999901</v>
      </c>
      <c r="AC31" s="77">
        <v>-31737128.860000007</v>
      </c>
      <c r="AD31" s="364">
        <v>1453318.2399999984</v>
      </c>
    </row>
    <row r="32" spans="1:30" x14ac:dyDescent="0.2">
      <c r="A32" s="47" t="s">
        <v>23</v>
      </c>
      <c r="B32" s="113" t="s">
        <v>38</v>
      </c>
      <c r="C32" s="70"/>
      <c r="D32" s="65"/>
      <c r="E32" s="70"/>
      <c r="F32" s="161"/>
      <c r="G32" s="161"/>
      <c r="H32" s="161"/>
      <c r="I32" s="365"/>
      <c r="J32" s="63"/>
      <c r="K32" s="71"/>
      <c r="L32" s="71"/>
      <c r="M32" s="76"/>
      <c r="N32" s="71"/>
      <c r="O32" s="71"/>
      <c r="P32" s="71"/>
      <c r="Q32" s="71"/>
      <c r="R32" s="71"/>
      <c r="S32" s="71"/>
      <c r="T32" s="71"/>
      <c r="U32" s="71"/>
      <c r="V32" s="71"/>
      <c r="W32" s="71"/>
      <c r="X32" s="71"/>
      <c r="Y32" s="167"/>
      <c r="AD32" s="365"/>
    </row>
    <row r="33" spans="1:30" x14ac:dyDescent="0.2">
      <c r="A33" s="47" t="s">
        <v>20</v>
      </c>
      <c r="B33" s="113" t="s">
        <v>35</v>
      </c>
      <c r="C33" s="70">
        <v>2001412.84</v>
      </c>
      <c r="D33" s="65">
        <v>0</v>
      </c>
      <c r="E33" s="70">
        <v>0</v>
      </c>
      <c r="F33" s="70">
        <v>0</v>
      </c>
      <c r="G33" s="70">
        <v>0</v>
      </c>
      <c r="H33" s="70">
        <v>2774420.5000000005</v>
      </c>
      <c r="I33" s="361">
        <v>0</v>
      </c>
      <c r="J33" s="63">
        <v>0</v>
      </c>
      <c r="K33" s="71">
        <v>0</v>
      </c>
      <c r="L33" s="71">
        <v>0</v>
      </c>
      <c r="M33" s="71">
        <v>0</v>
      </c>
      <c r="N33" s="71">
        <v>0</v>
      </c>
      <c r="O33" s="71">
        <v>0</v>
      </c>
      <c r="P33" s="71">
        <v>0</v>
      </c>
      <c r="Q33" s="71">
        <v>0</v>
      </c>
      <c r="R33" s="71">
        <v>0</v>
      </c>
      <c r="S33" s="71">
        <v>0</v>
      </c>
      <c r="T33" s="71">
        <v>0</v>
      </c>
      <c r="U33" s="71">
        <v>0</v>
      </c>
      <c r="V33" s="71">
        <v>0</v>
      </c>
      <c r="W33" s="71">
        <v>2774420.5000000005</v>
      </c>
      <c r="X33" s="71">
        <v>0</v>
      </c>
      <c r="Y33" s="167">
        <f t="shared" si="0"/>
        <v>-2774420.5000000005</v>
      </c>
      <c r="Z33" s="2">
        <v>0</v>
      </c>
      <c r="AA33" s="70">
        <v>0</v>
      </c>
      <c r="AB33" s="70">
        <v>0</v>
      </c>
      <c r="AC33" s="70">
        <v>0</v>
      </c>
      <c r="AD33" s="361">
        <v>0</v>
      </c>
    </row>
    <row r="34" spans="1:30" ht="20.399999999999999" x14ac:dyDescent="0.2">
      <c r="A34" s="189" t="s">
        <v>529</v>
      </c>
      <c r="B34" s="225" t="s">
        <v>528</v>
      </c>
      <c r="C34" s="70">
        <v>2001412.84</v>
      </c>
      <c r="D34" s="65">
        <v>0</v>
      </c>
      <c r="E34" s="70">
        <v>0</v>
      </c>
      <c r="F34" s="70">
        <v>0</v>
      </c>
      <c r="G34" s="70">
        <v>0</v>
      </c>
      <c r="H34" s="70">
        <v>2774420.5000000005</v>
      </c>
      <c r="I34" s="361">
        <v>0</v>
      </c>
      <c r="J34" s="63">
        <v>0</v>
      </c>
      <c r="K34" s="71">
        <v>0</v>
      </c>
      <c r="L34" s="71">
        <v>0</v>
      </c>
      <c r="M34" s="71">
        <v>0</v>
      </c>
      <c r="N34" s="71">
        <v>0</v>
      </c>
      <c r="O34" s="71">
        <v>0</v>
      </c>
      <c r="P34" s="71">
        <v>0</v>
      </c>
      <c r="Q34" s="71">
        <v>0</v>
      </c>
      <c r="R34" s="71">
        <v>0</v>
      </c>
      <c r="S34" s="71">
        <v>0</v>
      </c>
      <c r="T34" s="71">
        <v>0</v>
      </c>
      <c r="U34" s="71">
        <v>0</v>
      </c>
      <c r="V34" s="71">
        <v>0</v>
      </c>
      <c r="W34" s="71">
        <v>2774420.5000000005</v>
      </c>
      <c r="X34" s="71">
        <v>0</v>
      </c>
      <c r="Y34" s="167">
        <f t="shared" si="0"/>
        <v>-2774420.5000000005</v>
      </c>
      <c r="Z34" s="70">
        <v>0</v>
      </c>
      <c r="AA34" s="70">
        <v>0</v>
      </c>
      <c r="AB34" s="70">
        <v>0</v>
      </c>
      <c r="AC34" s="70">
        <v>0</v>
      </c>
      <c r="AD34" s="361">
        <v>0</v>
      </c>
    </row>
    <row r="35" spans="1:30" x14ac:dyDescent="0.2">
      <c r="A35" s="47" t="s">
        <v>21</v>
      </c>
      <c r="B35" s="113" t="s">
        <v>36</v>
      </c>
      <c r="C35" s="70">
        <v>213097.16</v>
      </c>
      <c r="D35" s="65">
        <v>0</v>
      </c>
      <c r="E35" s="70">
        <v>148211.70000000001</v>
      </c>
      <c r="F35" s="70">
        <v>162510.28000000003</v>
      </c>
      <c r="G35" s="70">
        <v>14786781</v>
      </c>
      <c r="H35" s="70">
        <v>28334664.940000001</v>
      </c>
      <c r="I35" s="361">
        <v>9682443.8999999985</v>
      </c>
      <c r="J35" s="63">
        <v>0</v>
      </c>
      <c r="K35" s="71">
        <v>84471.63</v>
      </c>
      <c r="L35" s="71">
        <v>27530.080000000002</v>
      </c>
      <c r="M35" s="71">
        <v>36209.99</v>
      </c>
      <c r="N35" s="71">
        <v>36537.590000000011</v>
      </c>
      <c r="O35" s="71">
        <v>37001.260000000038</v>
      </c>
      <c r="P35" s="71">
        <v>37365.569999999949</v>
      </c>
      <c r="Q35" s="71">
        <v>51605.86000000003</v>
      </c>
      <c r="R35" s="71">
        <v>42841.550000000039</v>
      </c>
      <c r="S35" s="71">
        <v>14652520.449999999</v>
      </c>
      <c r="T35" s="71">
        <v>45825.289999999986</v>
      </c>
      <c r="U35" s="71">
        <v>45593.710000000014</v>
      </c>
      <c r="V35" s="71">
        <v>45001</v>
      </c>
      <c r="W35" s="71">
        <v>44488.820000000007</v>
      </c>
      <c r="X35" s="71">
        <v>28160876.030000001</v>
      </c>
      <c r="Y35" s="167">
        <f t="shared" si="0"/>
        <v>-18567921.950000003</v>
      </c>
      <c r="Z35" s="70">
        <v>83780</v>
      </c>
      <c r="AA35" s="70">
        <v>9303902.1399999987</v>
      </c>
      <c r="AB35" s="70">
        <v>172377.9500000001</v>
      </c>
      <c r="AC35" s="70">
        <v>122383.80999999968</v>
      </c>
      <c r="AD35" s="361">
        <v>122543.12999999993</v>
      </c>
    </row>
    <row r="36" spans="1:30" x14ac:dyDescent="0.2">
      <c r="A36" s="13" t="s">
        <v>562</v>
      </c>
      <c r="B36" s="393" t="s">
        <v>576</v>
      </c>
      <c r="C36" s="70">
        <v>0</v>
      </c>
      <c r="D36" s="65">
        <v>0</v>
      </c>
      <c r="E36" s="70">
        <v>0</v>
      </c>
      <c r="F36" s="70">
        <v>0</v>
      </c>
      <c r="G36" s="70">
        <v>14607874</v>
      </c>
      <c r="H36" s="70">
        <v>27974560</v>
      </c>
      <c r="I36" s="361">
        <v>9168662.0399999991</v>
      </c>
      <c r="J36" s="63">
        <v>0</v>
      </c>
      <c r="K36" s="71">
        <v>0</v>
      </c>
      <c r="L36" s="71">
        <v>0</v>
      </c>
      <c r="M36" s="71">
        <v>0</v>
      </c>
      <c r="N36" s="71">
        <v>0</v>
      </c>
      <c r="O36" s="71">
        <v>0</v>
      </c>
      <c r="P36" s="71">
        <v>0</v>
      </c>
      <c r="Q36" s="71">
        <v>0</v>
      </c>
      <c r="R36" s="71">
        <v>0</v>
      </c>
      <c r="S36" s="71">
        <v>14607874</v>
      </c>
      <c r="T36" s="71">
        <v>0</v>
      </c>
      <c r="U36" s="71">
        <v>0</v>
      </c>
      <c r="V36" s="71">
        <v>0</v>
      </c>
      <c r="W36" s="71">
        <v>0</v>
      </c>
      <c r="X36" s="71">
        <v>27974560</v>
      </c>
      <c r="Y36" s="167">
        <f t="shared" si="0"/>
        <v>-18805897.960000001</v>
      </c>
      <c r="Z36" s="70">
        <v>0</v>
      </c>
      <c r="AA36" s="70">
        <v>9168662.0399999991</v>
      </c>
      <c r="AB36" s="70">
        <v>0</v>
      </c>
      <c r="AC36" s="70">
        <v>0</v>
      </c>
      <c r="AD36" s="361">
        <v>0</v>
      </c>
    </row>
    <row r="37" spans="1:30" x14ac:dyDescent="0.2">
      <c r="A37" s="18" t="s">
        <v>563</v>
      </c>
      <c r="B37" s="104" t="s">
        <v>566</v>
      </c>
      <c r="C37" s="70">
        <v>0</v>
      </c>
      <c r="D37" s="65">
        <v>0</v>
      </c>
      <c r="E37" s="70">
        <v>148211.70000000001</v>
      </c>
      <c r="F37" s="70">
        <v>148736.97000000003</v>
      </c>
      <c r="G37" s="70">
        <v>156700</v>
      </c>
      <c r="H37" s="70">
        <v>328858.59000000008</v>
      </c>
      <c r="I37" s="361">
        <v>429720.54</v>
      </c>
      <c r="J37" s="63">
        <v>0</v>
      </c>
      <c r="K37" s="71">
        <v>83732.289999999994</v>
      </c>
      <c r="L37" s="71">
        <v>28269.420000000013</v>
      </c>
      <c r="M37" s="71">
        <v>36209.99</v>
      </c>
      <c r="N37" s="71">
        <v>36537.590000000011</v>
      </c>
      <c r="O37" s="71">
        <v>37001.260000000038</v>
      </c>
      <c r="P37" s="71">
        <v>37365.569999999949</v>
      </c>
      <c r="Q37" s="71">
        <v>37832.550000000032</v>
      </c>
      <c r="R37" s="71">
        <v>38399.720000000038</v>
      </c>
      <c r="S37" s="71">
        <v>38936.279999999962</v>
      </c>
      <c r="T37" s="71">
        <v>39488.169999999984</v>
      </c>
      <c r="U37" s="71">
        <v>39875.830000000016</v>
      </c>
      <c r="V37" s="71">
        <v>40226</v>
      </c>
      <c r="W37" s="71">
        <v>40565.94</v>
      </c>
      <c r="X37" s="71">
        <v>182519.84999999992</v>
      </c>
      <c r="Y37" s="167">
        <f t="shared" si="0"/>
        <v>166408.75000000006</v>
      </c>
      <c r="Z37" s="70">
        <v>68331</v>
      </c>
      <c r="AA37" s="70">
        <v>118869.0799999999</v>
      </c>
      <c r="AB37" s="70">
        <v>146303.35000000009</v>
      </c>
      <c r="AC37" s="70">
        <v>96217.109999999986</v>
      </c>
      <c r="AD37" s="361">
        <v>101081.17999999993</v>
      </c>
    </row>
    <row r="38" spans="1:30" x14ac:dyDescent="0.2">
      <c r="A38" s="18" t="s">
        <v>564</v>
      </c>
      <c r="B38" s="104" t="s">
        <v>567</v>
      </c>
      <c r="C38" s="70">
        <v>0</v>
      </c>
      <c r="D38" s="65">
        <v>0</v>
      </c>
      <c r="E38" s="65">
        <v>0</v>
      </c>
      <c r="F38" s="65">
        <v>13773.31</v>
      </c>
      <c r="G38" s="65">
        <v>22207</v>
      </c>
      <c r="H38" s="65">
        <v>31246.35</v>
      </c>
      <c r="I38" s="366">
        <v>84061.319999999992</v>
      </c>
      <c r="J38" s="63">
        <v>0</v>
      </c>
      <c r="K38" s="71">
        <v>739.34</v>
      </c>
      <c r="L38" s="71">
        <v>-739.34</v>
      </c>
      <c r="M38" s="71">
        <v>0</v>
      </c>
      <c r="N38" s="71">
        <v>0</v>
      </c>
      <c r="O38" s="71">
        <v>0</v>
      </c>
      <c r="P38" s="71">
        <v>0</v>
      </c>
      <c r="Q38" s="71">
        <v>13773.31</v>
      </c>
      <c r="R38" s="71">
        <v>4441.83</v>
      </c>
      <c r="S38" s="71">
        <v>5710.17</v>
      </c>
      <c r="T38" s="71">
        <v>6337.1200000000008</v>
      </c>
      <c r="U38" s="71">
        <v>5717.8799999999974</v>
      </c>
      <c r="V38" s="71">
        <v>4775</v>
      </c>
      <c r="W38" s="71">
        <v>3922.8799999999992</v>
      </c>
      <c r="X38" s="71">
        <v>3796.1800000000003</v>
      </c>
      <c r="Y38" s="167">
        <f t="shared" si="0"/>
        <v>71567.259999999995</v>
      </c>
      <c r="Z38" s="65">
        <v>15449</v>
      </c>
      <c r="AA38" s="65">
        <v>16371.02</v>
      </c>
      <c r="AB38" s="65">
        <v>26074.599999999995</v>
      </c>
      <c r="AC38" s="65">
        <v>26166.699999999993</v>
      </c>
      <c r="AD38" s="366">
        <v>21461.95</v>
      </c>
    </row>
    <row r="39" spans="1:30" x14ac:dyDescent="0.2">
      <c r="A39" s="18" t="s">
        <v>565</v>
      </c>
      <c r="B39" s="104" t="s">
        <v>568</v>
      </c>
      <c r="C39" s="70">
        <v>213097.16</v>
      </c>
      <c r="D39" s="65">
        <v>0</v>
      </c>
      <c r="E39" s="70">
        <v>0</v>
      </c>
      <c r="F39" s="70">
        <v>0</v>
      </c>
      <c r="G39" s="70">
        <v>0</v>
      </c>
      <c r="H39" s="70">
        <v>0</v>
      </c>
      <c r="I39" s="361">
        <v>0</v>
      </c>
      <c r="J39" s="63">
        <v>0</v>
      </c>
      <c r="K39" s="71">
        <v>0</v>
      </c>
      <c r="L39" s="71">
        <v>0</v>
      </c>
      <c r="M39" s="83">
        <v>0</v>
      </c>
      <c r="N39" s="71">
        <v>0</v>
      </c>
      <c r="O39" s="71">
        <v>0</v>
      </c>
      <c r="P39" s="71">
        <v>0</v>
      </c>
      <c r="Q39" s="71">
        <v>0</v>
      </c>
      <c r="R39" s="159">
        <v>0</v>
      </c>
      <c r="S39" s="159">
        <v>0</v>
      </c>
      <c r="T39" s="159">
        <v>0</v>
      </c>
      <c r="U39" s="159">
        <v>0</v>
      </c>
      <c r="V39" s="159">
        <v>0</v>
      </c>
      <c r="W39" s="159">
        <v>0</v>
      </c>
      <c r="X39" s="159">
        <v>0</v>
      </c>
      <c r="Y39" s="159">
        <f t="shared" si="0"/>
        <v>0</v>
      </c>
      <c r="Z39" s="70">
        <v>0</v>
      </c>
      <c r="AA39" s="70">
        <v>0</v>
      </c>
      <c r="AB39" s="70">
        <v>0</v>
      </c>
      <c r="AC39" s="70">
        <v>0</v>
      </c>
      <c r="AD39" s="361">
        <v>0</v>
      </c>
    </row>
    <row r="40" spans="1:30" ht="14.55" customHeight="1" x14ac:dyDescent="0.2">
      <c r="A40" s="84" t="s">
        <v>265</v>
      </c>
      <c r="B40" s="114" t="s">
        <v>266</v>
      </c>
      <c r="C40" s="77">
        <v>1788315.68</v>
      </c>
      <c r="D40" s="80">
        <v>0</v>
      </c>
      <c r="E40" s="77">
        <v>-148211.70000000001</v>
      </c>
      <c r="F40" s="77">
        <v>-162510.28000000003</v>
      </c>
      <c r="G40" s="77">
        <v>-14786781</v>
      </c>
      <c r="H40" s="77">
        <v>-25560244.440000001</v>
      </c>
      <c r="I40" s="364">
        <v>-9682443.8999999985</v>
      </c>
      <c r="J40" s="78">
        <v>0</v>
      </c>
      <c r="K40" s="79">
        <v>-84471.63</v>
      </c>
      <c r="L40" s="79">
        <v>-27530.080000000002</v>
      </c>
      <c r="M40" s="88">
        <v>-36209.99</v>
      </c>
      <c r="N40" s="79">
        <v>-36537.590000000011</v>
      </c>
      <c r="O40" s="79">
        <v>-37001.260000000038</v>
      </c>
      <c r="P40" s="79">
        <v>-37365.569999999949</v>
      </c>
      <c r="Q40" s="79">
        <v>-51605.86000000003</v>
      </c>
      <c r="R40" s="79">
        <v>-42841.550000000039</v>
      </c>
      <c r="S40" s="79">
        <v>-14652520.449999999</v>
      </c>
      <c r="T40" s="79">
        <v>-45825.289999999986</v>
      </c>
      <c r="U40" s="79">
        <v>-45593.710000000014</v>
      </c>
      <c r="V40" s="79">
        <v>-45001</v>
      </c>
      <c r="W40" s="79">
        <v>2729931.6800000006</v>
      </c>
      <c r="X40" s="79">
        <v>-28160876.030000001</v>
      </c>
      <c r="Y40" s="166">
        <f t="shared" si="0"/>
        <v>15793501.450000003</v>
      </c>
      <c r="Z40" s="77">
        <v>-83780</v>
      </c>
      <c r="AA40" s="77">
        <v>-9303902.1399999987</v>
      </c>
      <c r="AB40" s="77">
        <v>-172377.9500000001</v>
      </c>
      <c r="AC40" s="77">
        <v>-122383.80999999968</v>
      </c>
      <c r="AD40" s="364">
        <v>-122543.12999999993</v>
      </c>
    </row>
    <row r="41" spans="1:30" x14ac:dyDescent="0.2">
      <c r="A41" s="45" t="s">
        <v>24</v>
      </c>
      <c r="B41" s="112" t="s">
        <v>39</v>
      </c>
      <c r="C41" s="77">
        <v>2411965.7799999998</v>
      </c>
      <c r="D41" s="86">
        <v>3215454.13</v>
      </c>
      <c r="E41" s="77">
        <v>21756051.079999998</v>
      </c>
      <c r="F41" s="77">
        <v>31743164.990000002</v>
      </c>
      <c r="G41" s="77">
        <v>-54253187</v>
      </c>
      <c r="H41" s="77">
        <v>53956981.520000011</v>
      </c>
      <c r="I41" s="364">
        <v>-31947248.769999996</v>
      </c>
      <c r="J41" s="78">
        <v>545043.00999999989</v>
      </c>
      <c r="K41" s="79">
        <v>11746683.1</v>
      </c>
      <c r="L41" s="79">
        <v>5453416.7100000009</v>
      </c>
      <c r="M41" s="76">
        <v>3803790.55</v>
      </c>
      <c r="N41" s="79">
        <v>7807302.4799999977</v>
      </c>
      <c r="O41" s="79">
        <v>2312512.5500000035</v>
      </c>
      <c r="P41" s="79">
        <v>11738516.659999996</v>
      </c>
      <c r="Q41" s="79">
        <v>9884833.3000000045</v>
      </c>
      <c r="R41" s="79">
        <v>10150203.690000001</v>
      </c>
      <c r="S41" s="79">
        <v>-17004475.690000001</v>
      </c>
      <c r="T41" s="79">
        <v>9169256.2400000002</v>
      </c>
      <c r="U41" s="79">
        <v>-56568171.240000002</v>
      </c>
      <c r="V41" s="79">
        <v>-229115</v>
      </c>
      <c r="W41" s="79">
        <v>66321358.957534254</v>
      </c>
      <c r="X41" s="79">
        <v>-16245084.779999999</v>
      </c>
      <c r="Y41" s="166">
        <f t="shared" si="0"/>
        <v>-81794407.947534248</v>
      </c>
      <c r="Z41" s="77">
        <v>1171941</v>
      </c>
      <c r="AA41" s="77">
        <v>-1778110.660000002</v>
      </c>
      <c r="AB41" s="77">
        <v>-6106088.2999999868</v>
      </c>
      <c r="AC41" s="77">
        <v>-25234990.810000006</v>
      </c>
      <c r="AD41" s="364">
        <v>7859065.9616438309</v>
      </c>
    </row>
    <row r="42" spans="1:30" x14ac:dyDescent="0.2">
      <c r="A42" s="46" t="s">
        <v>25</v>
      </c>
      <c r="B42" s="111" t="s">
        <v>40</v>
      </c>
      <c r="C42" s="70">
        <v>2412711.5699999998</v>
      </c>
      <c r="D42" s="67">
        <v>3151965.87</v>
      </c>
      <c r="E42" s="70">
        <v>21802918.800000001</v>
      </c>
      <c r="F42" s="70">
        <v>31729579.509999998</v>
      </c>
      <c r="G42" s="70">
        <v>-54219213</v>
      </c>
      <c r="H42" s="70">
        <v>54142650.590000004</v>
      </c>
      <c r="I42" s="361">
        <v>-32074865.580000002</v>
      </c>
      <c r="J42" s="63">
        <v>545043.00999999978</v>
      </c>
      <c r="K42" s="71">
        <v>11417974.189999999</v>
      </c>
      <c r="L42" s="71">
        <v>5989243.3300000019</v>
      </c>
      <c r="M42" s="82">
        <v>3850658.27</v>
      </c>
      <c r="N42" s="71">
        <v>8216298.5799999973</v>
      </c>
      <c r="O42" s="71">
        <v>1904931.0600000033</v>
      </c>
      <c r="P42" s="71">
        <v>11776883.710000001</v>
      </c>
      <c r="Q42" s="71">
        <v>9831466.1599999964</v>
      </c>
      <c r="R42" s="71">
        <v>10174311.329999998</v>
      </c>
      <c r="S42" s="71">
        <v>-16641253.329999998</v>
      </c>
      <c r="T42" s="71">
        <v>8875850.9399999976</v>
      </c>
      <c r="U42" s="71">
        <v>-56628121.939999998</v>
      </c>
      <c r="V42" s="71">
        <v>81589754</v>
      </c>
      <c r="W42" s="71">
        <v>-15453753.52493149</v>
      </c>
      <c r="X42" s="71">
        <v>-16248530.02958905</v>
      </c>
      <c r="Y42" s="167">
        <f t="shared" si="0"/>
        <v>-81962336.025479466</v>
      </c>
      <c r="Z42" s="70">
        <v>1017075</v>
      </c>
      <c r="AA42" s="70">
        <v>-1794683.3599999994</v>
      </c>
      <c r="AB42" s="70">
        <v>-6021120.6600000039</v>
      </c>
      <c r="AC42" s="70">
        <v>-25276136.559999999</v>
      </c>
      <c r="AD42" s="361">
        <v>7849951.370000001</v>
      </c>
    </row>
    <row r="43" spans="1:30" x14ac:dyDescent="0.2">
      <c r="A43" s="26" t="s">
        <v>26</v>
      </c>
      <c r="B43" s="100" t="s">
        <v>41</v>
      </c>
      <c r="C43" s="70">
        <v>-745.79</v>
      </c>
      <c r="D43" s="68">
        <v>63488.26</v>
      </c>
      <c r="E43" s="70">
        <v>-46867.72</v>
      </c>
      <c r="F43" s="70">
        <v>13585.48</v>
      </c>
      <c r="G43" s="70">
        <v>-18100</v>
      </c>
      <c r="H43" s="70">
        <v>9107.34</v>
      </c>
      <c r="I43" s="361">
        <v>-4776.05</v>
      </c>
      <c r="J43" s="63">
        <v>0</v>
      </c>
      <c r="K43" s="71">
        <v>328708.90999999997</v>
      </c>
      <c r="L43" s="71">
        <v>-535826.62</v>
      </c>
      <c r="M43" s="71">
        <v>-46867.72</v>
      </c>
      <c r="N43" s="71">
        <v>-408996.1</v>
      </c>
      <c r="O43" s="71">
        <v>407581.49</v>
      </c>
      <c r="P43" s="71">
        <v>-38367.050000000017</v>
      </c>
      <c r="Q43" s="71">
        <v>53367.139999999985</v>
      </c>
      <c r="R43" s="71">
        <v>-8232.8799999999992</v>
      </c>
      <c r="S43" s="71">
        <v>-46368.12</v>
      </c>
      <c r="T43" s="71">
        <v>69508.680000000008</v>
      </c>
      <c r="U43" s="71">
        <v>-33007.680000000008</v>
      </c>
      <c r="V43" s="167">
        <v>105514</v>
      </c>
      <c r="W43" s="167">
        <v>-103221.18</v>
      </c>
      <c r="X43" s="167">
        <v>-1658.88</v>
      </c>
      <c r="Y43" s="167">
        <f t="shared" si="0"/>
        <v>-5409.9900000000071</v>
      </c>
      <c r="Z43" s="70">
        <v>1930</v>
      </c>
      <c r="AA43" s="70">
        <v>-8127.99</v>
      </c>
      <c r="AB43" s="70">
        <v>4413.18</v>
      </c>
      <c r="AC43" s="70">
        <v>-2991.2400000000007</v>
      </c>
      <c r="AD43" s="361">
        <v>-8.6999999999999886</v>
      </c>
    </row>
    <row r="44" spans="1:30" x14ac:dyDescent="0.2">
      <c r="A44" s="44" t="s">
        <v>27</v>
      </c>
      <c r="B44" s="115" t="s">
        <v>42</v>
      </c>
      <c r="C44" s="165">
        <v>609808.11</v>
      </c>
      <c r="D44" s="87">
        <v>3021773.89</v>
      </c>
      <c r="E44" s="165">
        <v>6237228.0199999996</v>
      </c>
      <c r="F44" s="165">
        <v>27993279.100000001</v>
      </c>
      <c r="G44" s="165">
        <v>59736444</v>
      </c>
      <c r="H44" s="165">
        <v>5483256.6600000188</v>
      </c>
      <c r="I44" s="367">
        <v>59440238.18000003</v>
      </c>
      <c r="J44" s="378">
        <f>D45</f>
        <v>6237228.0199999996</v>
      </c>
      <c r="K44" s="357">
        <v>62742.469999999739</v>
      </c>
      <c r="L44" s="357">
        <v>18528954.129999999</v>
      </c>
      <c r="M44" s="357">
        <v>23982370.84</v>
      </c>
      <c r="N44" s="357">
        <v>27993279.100000001</v>
      </c>
      <c r="O44" s="357">
        <v>35800581.579999998</v>
      </c>
      <c r="P44" s="357">
        <v>38113094.130000003</v>
      </c>
      <c r="Q44" s="357">
        <f>P45</f>
        <v>49851610.790000007</v>
      </c>
      <c r="R44" s="357">
        <v>59736444.089999996</v>
      </c>
      <c r="S44" s="85">
        <v>69886647.780000001</v>
      </c>
      <c r="T44" s="85">
        <v>52882171.960000001</v>
      </c>
      <c r="U44" s="85">
        <v>62051428.200000003</v>
      </c>
      <c r="V44" s="357">
        <v>5483257</v>
      </c>
      <c r="W44" s="357">
        <f>V45</f>
        <v>5254141</v>
      </c>
      <c r="X44" s="357">
        <v>71575500.61753425</v>
      </c>
      <c r="Y44" s="357">
        <f>X45</f>
        <v>55330415.837534249</v>
      </c>
      <c r="Z44" s="165">
        <v>59440238</v>
      </c>
      <c r="AA44" s="165">
        <v>60612179</v>
      </c>
      <c r="AB44" s="165">
        <v>58834068.520000026</v>
      </c>
      <c r="AC44" s="165">
        <v>52727980.220000036</v>
      </c>
      <c r="AD44" s="367">
        <v>27492989.410000034</v>
      </c>
    </row>
    <row r="45" spans="1:30" x14ac:dyDescent="0.2">
      <c r="A45" s="45" t="s">
        <v>28</v>
      </c>
      <c r="B45" s="112" t="s">
        <v>43</v>
      </c>
      <c r="C45" s="77">
        <v>3021773.89</v>
      </c>
      <c r="D45" s="80">
        <v>6237228.0199999996</v>
      </c>
      <c r="E45" s="77">
        <v>27993279.100000001</v>
      </c>
      <c r="F45" s="77">
        <v>59736444.089999996</v>
      </c>
      <c r="G45" s="77">
        <v>5483257</v>
      </c>
      <c r="H45" s="77">
        <v>59440238.18000003</v>
      </c>
      <c r="I45" s="364">
        <v>27492989.410000034</v>
      </c>
      <c r="J45" s="379">
        <v>6719528.5599999996</v>
      </c>
      <c r="K45" s="166">
        <v>11809425.57</v>
      </c>
      <c r="L45" s="166">
        <v>23982370.84</v>
      </c>
      <c r="M45" s="166">
        <v>27786161.390000001</v>
      </c>
      <c r="N45" s="166">
        <v>35800581.579999998</v>
      </c>
      <c r="O45" s="166">
        <v>38113094.130000003</v>
      </c>
      <c r="P45" s="166">
        <v>49851610.790000007</v>
      </c>
      <c r="Q45" s="166">
        <f>R44</f>
        <v>59736444.089999996</v>
      </c>
      <c r="R45" s="166">
        <v>69886647.780000001</v>
      </c>
      <c r="S45" s="79">
        <v>52882172</v>
      </c>
      <c r="T45" s="79">
        <v>62051428.200000003</v>
      </c>
      <c r="U45" s="79">
        <v>5483257</v>
      </c>
      <c r="V45" s="166">
        <v>5254141</v>
      </c>
      <c r="W45" s="166">
        <f>X44</f>
        <v>71575500.61753425</v>
      </c>
      <c r="X45" s="166">
        <v>55330415.837534249</v>
      </c>
      <c r="Y45" s="166">
        <v>59440238.18000003</v>
      </c>
      <c r="Z45" s="77">
        <v>60612179</v>
      </c>
      <c r="AA45" s="77">
        <v>58834068.520000026</v>
      </c>
      <c r="AB45" s="77">
        <v>52727980.220000036</v>
      </c>
      <c r="AC45" s="77">
        <v>27492989.410000034</v>
      </c>
      <c r="AD45" s="364">
        <v>35352055.371643864</v>
      </c>
    </row>
    <row r="46" spans="1:30" x14ac:dyDescent="0.2">
      <c r="A46" s="13" t="s">
        <v>29</v>
      </c>
      <c r="B46" s="110" t="s">
        <v>44</v>
      </c>
      <c r="C46" s="70">
        <v>0</v>
      </c>
      <c r="D46" s="66">
        <v>0</v>
      </c>
      <c r="E46" s="70">
        <v>0</v>
      </c>
      <c r="F46" s="70">
        <v>0</v>
      </c>
      <c r="G46" s="70">
        <v>0</v>
      </c>
      <c r="H46" s="70">
        <v>0</v>
      </c>
      <c r="I46" s="368">
        <v>0</v>
      </c>
      <c r="J46" s="226">
        <v>0</v>
      </c>
      <c r="K46" s="167">
        <v>94035.96</v>
      </c>
      <c r="L46" s="167">
        <v>0</v>
      </c>
      <c r="M46" s="167">
        <v>0</v>
      </c>
      <c r="N46" s="167">
        <v>0</v>
      </c>
      <c r="O46" s="167">
        <v>0</v>
      </c>
      <c r="P46" s="167">
        <v>0</v>
      </c>
      <c r="Q46" s="167">
        <v>0</v>
      </c>
      <c r="R46" s="167">
        <v>0</v>
      </c>
      <c r="S46" s="71">
        <v>0</v>
      </c>
      <c r="T46" s="71">
        <v>0</v>
      </c>
      <c r="U46" s="71">
        <v>0</v>
      </c>
      <c r="V46" s="167">
        <v>0</v>
      </c>
      <c r="W46" s="167">
        <v>0</v>
      </c>
      <c r="X46" s="167">
        <v>0</v>
      </c>
      <c r="Y46" s="167">
        <f t="shared" si="0"/>
        <v>0</v>
      </c>
      <c r="Z46" s="70">
        <v>0</v>
      </c>
      <c r="AA46" s="70">
        <v>0</v>
      </c>
      <c r="AB46" s="70">
        <v>0</v>
      </c>
      <c r="AC46" s="70">
        <v>0</v>
      </c>
      <c r="AD46" s="368">
        <v>0</v>
      </c>
    </row>
    <row r="47" spans="1:30" x14ac:dyDescent="0.2">
      <c r="C47" s="70"/>
      <c r="D47" s="65"/>
      <c r="E47" s="70"/>
      <c r="F47" s="70"/>
      <c r="G47" s="70"/>
      <c r="H47" s="70"/>
      <c r="I47" s="70"/>
      <c r="J47" s="66"/>
      <c r="K47" s="70"/>
      <c r="L47" s="70"/>
      <c r="M47" s="70"/>
      <c r="N47" s="70"/>
      <c r="O47" s="70"/>
      <c r="P47" s="70"/>
      <c r="Q47" s="70"/>
      <c r="Z47" s="70"/>
      <c r="AA47" s="70"/>
      <c r="AB47" s="70"/>
      <c r="AC47" s="70"/>
      <c r="AD47" s="70"/>
    </row>
    <row r="48" spans="1:30" x14ac:dyDescent="0.2">
      <c r="A48" s="9"/>
      <c r="B48" s="9"/>
      <c r="D48" s="37"/>
      <c r="J48" s="39"/>
      <c r="S48" s="155"/>
    </row>
    <row r="49" spans="4:10" x14ac:dyDescent="0.2">
      <c r="D49" s="37"/>
      <c r="J49" s="38"/>
    </row>
    <row r="50" spans="4:10" x14ac:dyDescent="0.2">
      <c r="D50" s="38"/>
      <c r="J50" s="40"/>
    </row>
    <row r="51" spans="4:10" x14ac:dyDescent="0.2">
      <c r="D51" s="38"/>
      <c r="J51" s="40"/>
    </row>
    <row r="52" spans="4:10" x14ac:dyDescent="0.2">
      <c r="D52" s="37"/>
      <c r="J52" s="38"/>
    </row>
    <row r="53" spans="4:10" x14ac:dyDescent="0.2">
      <c r="D53" s="37"/>
    </row>
    <row r="54" spans="4:10" x14ac:dyDescent="0.2">
      <c r="D54" s="38"/>
    </row>
    <row r="55" spans="4:10" x14ac:dyDescent="0.2">
      <c r="D55" s="38"/>
    </row>
    <row r="56" spans="4:10" x14ac:dyDescent="0.2">
      <c r="D56" s="38"/>
    </row>
    <row r="57" spans="4:10" x14ac:dyDescent="0.2">
      <c r="D57" s="37"/>
    </row>
    <row r="58" spans="4:10" x14ac:dyDescent="0.2">
      <c r="D58" s="37"/>
    </row>
    <row r="59" spans="4:10" x14ac:dyDescent="0.2">
      <c r="D59" s="38"/>
    </row>
    <row r="60" spans="4:10" x14ac:dyDescent="0.2">
      <c r="D60" s="38"/>
    </row>
    <row r="61" spans="4:10" x14ac:dyDescent="0.2">
      <c r="D61" s="37"/>
    </row>
    <row r="62" spans="4:10" x14ac:dyDescent="0.2">
      <c r="D62" s="37"/>
    </row>
    <row r="63" spans="4:10" x14ac:dyDescent="0.2">
      <c r="D63" s="38"/>
    </row>
    <row r="64" spans="4:10" x14ac:dyDescent="0.2">
      <c r="D64" s="38"/>
    </row>
    <row r="65" spans="4:4" x14ac:dyDescent="0.2">
      <c r="D65" s="36"/>
    </row>
    <row r="66" spans="4:4" x14ac:dyDescent="0.2">
      <c r="D66" s="37"/>
    </row>
    <row r="67" spans="4:4" x14ac:dyDescent="0.2">
      <c r="D67" s="37"/>
    </row>
    <row r="68" spans="4:4" x14ac:dyDescent="0.2">
      <c r="D68" s="37"/>
    </row>
    <row r="69" spans="4:4" x14ac:dyDescent="0.2">
      <c r="D69" s="37"/>
    </row>
    <row r="70" spans="4:4" x14ac:dyDescent="0.2">
      <c r="D70" s="36"/>
    </row>
  </sheetData>
  <mergeCells count="1">
    <mergeCell ref="C1:I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7CC56-7781-454A-82BA-B909C2CA2F9D}">
  <dimension ref="A1:W9"/>
  <sheetViews>
    <sheetView showGridLines="0" zoomScale="80" zoomScaleNormal="80" workbookViewId="0">
      <selection activeCell="U44" sqref="U44"/>
    </sheetView>
  </sheetViews>
  <sheetFormatPr defaultColWidth="8.77734375" defaultRowHeight="10.199999999999999" x14ac:dyDescent="0.2"/>
  <cols>
    <col min="1" max="1" width="23.33203125" style="2" customWidth="1"/>
    <col min="2" max="2" width="20" style="2" customWidth="1"/>
    <col min="3" max="10" width="10" style="2" customWidth="1"/>
    <col min="11" max="12" width="8.77734375" style="2"/>
    <col min="13" max="18" width="10.6640625" style="2" bestFit="1" customWidth="1"/>
    <col min="19" max="22" width="10" style="2" customWidth="1"/>
    <col min="23" max="23" width="10.21875" style="2" bestFit="1" customWidth="1"/>
    <col min="24" max="16384" width="8.77734375" style="2"/>
  </cols>
  <sheetData>
    <row r="1" spans="1:23" ht="27.45" customHeight="1" x14ac:dyDescent="0.2">
      <c r="A1" s="89" t="s">
        <v>630</v>
      </c>
      <c r="B1" s="135" t="s">
        <v>631</v>
      </c>
      <c r="C1" s="409" t="s">
        <v>524</v>
      </c>
      <c r="D1" s="409"/>
      <c r="E1" s="409"/>
      <c r="F1" s="410"/>
      <c r="G1" s="423" t="s">
        <v>436</v>
      </c>
      <c r="H1" s="423"/>
      <c r="I1" s="423"/>
      <c r="J1" s="423"/>
      <c r="K1" s="423"/>
      <c r="L1" s="423"/>
      <c r="M1" s="423"/>
      <c r="N1" s="423"/>
      <c r="O1" s="423"/>
      <c r="P1" s="423"/>
      <c r="Q1" s="423"/>
      <c r="R1" s="423"/>
      <c r="S1" s="423"/>
      <c r="T1" s="423"/>
    </row>
    <row r="2" spans="1:23" x14ac:dyDescent="0.2">
      <c r="B2" s="48"/>
      <c r="C2" s="1" t="s">
        <v>7</v>
      </c>
      <c r="D2" s="1" t="s">
        <v>7</v>
      </c>
      <c r="E2" s="1" t="s">
        <v>7</v>
      </c>
      <c r="F2" s="307" t="s">
        <v>7</v>
      </c>
      <c r="G2" s="1" t="s">
        <v>6</v>
      </c>
      <c r="H2" s="1" t="s">
        <v>5</v>
      </c>
      <c r="I2" s="1" t="s">
        <v>4</v>
      </c>
      <c r="J2" s="1" t="s">
        <v>3</v>
      </c>
      <c r="K2" s="1" t="s">
        <v>6</v>
      </c>
      <c r="L2" s="1" t="s">
        <v>5</v>
      </c>
      <c r="M2" s="1" t="s">
        <v>4</v>
      </c>
      <c r="N2" s="1" t="s">
        <v>3</v>
      </c>
      <c r="O2" s="1" t="s">
        <v>6</v>
      </c>
      <c r="P2" s="1" t="s">
        <v>5</v>
      </c>
      <c r="Q2" s="1" t="s">
        <v>4</v>
      </c>
      <c r="R2" s="1" t="s">
        <v>617</v>
      </c>
      <c r="S2" s="1" t="s">
        <v>6</v>
      </c>
      <c r="T2" s="1" t="s">
        <v>5</v>
      </c>
      <c r="U2" s="1" t="s">
        <v>4</v>
      </c>
      <c r="V2" s="1" t="s">
        <v>4</v>
      </c>
      <c r="W2" s="326" t="s">
        <v>6</v>
      </c>
    </row>
    <row r="3" spans="1:23" x14ac:dyDescent="0.2">
      <c r="B3" s="48"/>
      <c r="C3" s="8">
        <v>2021</v>
      </c>
      <c r="D3" s="8">
        <v>2022</v>
      </c>
      <c r="E3" s="8">
        <v>2023</v>
      </c>
      <c r="F3" s="308">
        <v>2024</v>
      </c>
      <c r="G3" s="8" t="s">
        <v>10</v>
      </c>
      <c r="H3" s="8" t="s">
        <v>9</v>
      </c>
      <c r="I3" s="8" t="s">
        <v>8</v>
      </c>
      <c r="J3" s="8" t="s">
        <v>518</v>
      </c>
      <c r="K3" s="8" t="s">
        <v>536</v>
      </c>
      <c r="L3" s="8" t="s">
        <v>543</v>
      </c>
      <c r="M3" s="8" t="s">
        <v>577</v>
      </c>
      <c r="N3" s="8" t="s">
        <v>580</v>
      </c>
      <c r="O3" s="8" t="s">
        <v>595</v>
      </c>
      <c r="P3" s="8" t="s">
        <v>601</v>
      </c>
      <c r="Q3" s="8" t="s">
        <v>609</v>
      </c>
      <c r="R3" s="8" t="s">
        <v>613</v>
      </c>
      <c r="S3" s="8" t="s">
        <v>618</v>
      </c>
      <c r="T3" s="8" t="s">
        <v>621</v>
      </c>
      <c r="U3" s="8" t="s">
        <v>632</v>
      </c>
      <c r="V3" s="8" t="s">
        <v>633</v>
      </c>
      <c r="W3" s="327" t="s">
        <v>636</v>
      </c>
    </row>
    <row r="4" spans="1:23" ht="13.5" customHeight="1" x14ac:dyDescent="0.2">
      <c r="B4" s="48"/>
      <c r="F4" s="359"/>
      <c r="G4" s="15"/>
      <c r="H4" s="15"/>
      <c r="I4" s="15"/>
      <c r="J4" s="15"/>
      <c r="K4" s="15"/>
      <c r="L4" s="15"/>
      <c r="W4" s="310"/>
    </row>
    <row r="5" spans="1:23" x14ac:dyDescent="0.2">
      <c r="A5" s="26" t="s">
        <v>622</v>
      </c>
      <c r="B5" s="100" t="s">
        <v>622</v>
      </c>
      <c r="C5" s="400">
        <v>0.48336535189943758</v>
      </c>
      <c r="D5" s="400">
        <v>0.47059828092634715</v>
      </c>
      <c r="E5" s="400">
        <v>0.52216626201609029</v>
      </c>
      <c r="F5" s="406">
        <v>0.66</v>
      </c>
      <c r="G5" s="400">
        <v>0.92470689509243642</v>
      </c>
      <c r="H5" s="400">
        <v>0.41861818279987723</v>
      </c>
      <c r="I5" s="400">
        <v>0.34107336720393389</v>
      </c>
      <c r="J5" s="400">
        <v>0.41146203576230872</v>
      </c>
      <c r="K5" s="400">
        <v>0.44696328638795974</v>
      </c>
      <c r="L5" s="400">
        <v>0.38268029046584229</v>
      </c>
      <c r="M5" s="400">
        <v>0.52170761545894562</v>
      </c>
      <c r="N5" s="400">
        <v>0.55460999614868989</v>
      </c>
      <c r="O5" s="400">
        <v>0.51212572666186906</v>
      </c>
      <c r="P5" s="400">
        <v>0.47714840636427647</v>
      </c>
      <c r="Q5" s="400">
        <v>0.48870641594213443</v>
      </c>
      <c r="R5" s="401">
        <v>0.60758539151515123</v>
      </c>
      <c r="S5" s="401">
        <v>0.63921342812486903</v>
      </c>
      <c r="T5" s="401">
        <v>0.74068505571824317</v>
      </c>
      <c r="U5" s="401">
        <v>0.67781759294615662</v>
      </c>
      <c r="V5" s="401">
        <v>0.59</v>
      </c>
      <c r="W5" s="402">
        <v>0.56098662263728005</v>
      </c>
    </row>
    <row r="6" spans="1:23" x14ac:dyDescent="0.2">
      <c r="A6" s="26" t="s">
        <v>623</v>
      </c>
      <c r="B6" s="100" t="s">
        <v>623</v>
      </c>
      <c r="C6" s="400">
        <v>0.47712659973036575</v>
      </c>
      <c r="D6" s="400">
        <v>0.333987365131522</v>
      </c>
      <c r="E6" s="400">
        <v>0.32126732635380501</v>
      </c>
      <c r="F6" s="406">
        <v>0.28000000000000003</v>
      </c>
      <c r="G6" s="400">
        <v>0</v>
      </c>
      <c r="H6" s="400">
        <v>0.55969311983869363</v>
      </c>
      <c r="I6" s="400">
        <v>0.63159324239527304</v>
      </c>
      <c r="J6" s="400">
        <v>0.53888144509562941</v>
      </c>
      <c r="K6" s="400">
        <v>0.50916074743449513</v>
      </c>
      <c r="L6" s="400">
        <v>0.28624632403511269</v>
      </c>
      <c r="M6" s="400">
        <v>0.28216102039523283</v>
      </c>
      <c r="N6" s="400">
        <v>0.3053717647414988</v>
      </c>
      <c r="O6" s="400">
        <v>0.3694789076322243</v>
      </c>
      <c r="P6" s="400">
        <v>0.34178575459972821</v>
      </c>
      <c r="Q6" s="400">
        <v>0.24701489286107128</v>
      </c>
      <c r="R6" s="401">
        <v>0.31</v>
      </c>
      <c r="S6" s="401">
        <v>0.31326710940161268</v>
      </c>
      <c r="T6" s="401">
        <v>0.21319681539603869</v>
      </c>
      <c r="U6" s="401">
        <v>0.27526550498305508</v>
      </c>
      <c r="V6" s="401">
        <v>0.3</v>
      </c>
      <c r="W6" s="402">
        <v>0.30530542500106028</v>
      </c>
    </row>
    <row r="7" spans="1:23" x14ac:dyDescent="0.2">
      <c r="A7" s="26" t="s">
        <v>624</v>
      </c>
      <c r="B7" s="100" t="s">
        <v>625</v>
      </c>
      <c r="C7" s="400">
        <v>3.9508048370196752E-2</v>
      </c>
      <c r="D7" s="400">
        <v>0.19541435394213086</v>
      </c>
      <c r="E7" s="400">
        <v>0.15656641163010462</v>
      </c>
      <c r="F7" s="406">
        <v>0.06</v>
      </c>
      <c r="G7" s="400">
        <v>7.5293104907563593E-2</v>
      </c>
      <c r="H7" s="400">
        <v>2.1688697361429247E-2</v>
      </c>
      <c r="I7" s="400">
        <v>2.7333390400793096E-2</v>
      </c>
      <c r="J7" s="400">
        <v>4.9656519142061928E-2</v>
      </c>
      <c r="K7" s="400">
        <v>4.3875966177545196E-2</v>
      </c>
      <c r="L7" s="400">
        <v>0.33107338549904503</v>
      </c>
      <c r="M7" s="400">
        <v>0.19613136414582152</v>
      </c>
      <c r="N7" s="400">
        <v>0.14001823910981132</v>
      </c>
      <c r="O7" s="400">
        <v>0.11839536570590678</v>
      </c>
      <c r="P7" s="400">
        <v>0.18106583903599535</v>
      </c>
      <c r="Q7" s="400">
        <v>0.26427869119679426</v>
      </c>
      <c r="R7" s="401">
        <v>7.691908969696977E-2</v>
      </c>
      <c r="S7" s="401">
        <v>4.7519462473518292E-2</v>
      </c>
      <c r="T7" s="401">
        <v>4.6118128885718174E-2</v>
      </c>
      <c r="U7" s="401">
        <v>4.6916902070788316E-2</v>
      </c>
      <c r="V7" s="401">
        <v>0.11</v>
      </c>
      <c r="W7" s="402">
        <v>0.13370795236165975</v>
      </c>
    </row>
    <row r="8" spans="1:23" x14ac:dyDescent="0.2">
      <c r="A8" s="45" t="s">
        <v>628</v>
      </c>
      <c r="B8" s="112" t="s">
        <v>629</v>
      </c>
      <c r="C8" s="403">
        <v>46.13</v>
      </c>
      <c r="D8" s="403">
        <v>54.91</v>
      </c>
      <c r="E8" s="403">
        <v>37.5</v>
      </c>
      <c r="F8" s="407">
        <v>31</v>
      </c>
      <c r="G8" s="403">
        <v>8.2081848100000006</v>
      </c>
      <c r="H8" s="403">
        <v>13.040025654236093</v>
      </c>
      <c r="I8" s="403">
        <v>14.058525440753602</v>
      </c>
      <c r="J8" s="403">
        <v>10.818593073241599</v>
      </c>
      <c r="K8" s="404">
        <v>11.016349999999999</v>
      </c>
      <c r="L8" s="404">
        <v>17.07101793</v>
      </c>
      <c r="M8" s="404">
        <v>14.959885650000002</v>
      </c>
      <c r="N8" s="404">
        <v>11.86</v>
      </c>
      <c r="O8" s="404">
        <v>12.010866569999999</v>
      </c>
      <c r="P8" s="404">
        <v>7.9336998499999973</v>
      </c>
      <c r="Q8" s="404">
        <v>9.1</v>
      </c>
      <c r="R8" s="404">
        <v>8.5</v>
      </c>
      <c r="S8" s="403">
        <v>7.28</v>
      </c>
      <c r="T8" s="403">
        <v>7.5676775799999998</v>
      </c>
      <c r="U8" s="403">
        <v>7.94</v>
      </c>
      <c r="V8" s="403">
        <v>8.1999999999999993</v>
      </c>
      <c r="W8" s="405">
        <v>8.5399999999999991</v>
      </c>
    </row>
    <row r="9" spans="1:23" x14ac:dyDescent="0.2">
      <c r="A9" s="9"/>
      <c r="B9" s="9"/>
      <c r="L9" s="155"/>
    </row>
  </sheetData>
  <mergeCells count="1">
    <mergeCell ref="G1:T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31539-0F6F-42DD-A430-B8FB6B0696E2}">
  <sheetPr>
    <tabColor theme="6" tint="0.79998168889431442"/>
  </sheetPr>
  <dimension ref="A2:V44"/>
  <sheetViews>
    <sheetView showGridLines="0" zoomScale="80" zoomScaleNormal="80" workbookViewId="0">
      <selection activeCell="M18" sqref="M18"/>
    </sheetView>
  </sheetViews>
  <sheetFormatPr defaultColWidth="8.77734375" defaultRowHeight="12" outlineLevelRow="1" x14ac:dyDescent="0.25"/>
  <cols>
    <col min="1" max="1" width="4.5546875" style="49" customWidth="1"/>
    <col min="2" max="2" width="32" style="49" customWidth="1"/>
    <col min="3" max="3" width="38.21875" style="49" customWidth="1"/>
    <col min="4" max="5" width="2.6640625" style="49" customWidth="1"/>
    <col min="6" max="6" width="34.77734375" style="49" customWidth="1"/>
    <col min="7" max="10" width="10.6640625" style="49" customWidth="1"/>
    <col min="11" max="12" width="11.21875" style="49" customWidth="1"/>
    <col min="13" max="13" width="10.44140625" style="49" customWidth="1"/>
    <col min="14" max="14" width="8.77734375" style="49"/>
    <col min="15" max="15" width="33.77734375" style="49" bestFit="1" customWidth="1"/>
    <col min="16" max="20" width="8.77734375" style="49"/>
    <col min="21" max="21" width="17.88671875" style="49" customWidth="1"/>
    <col min="22" max="16384" width="8.77734375" style="49"/>
  </cols>
  <sheetData>
    <row r="2" spans="1:22" x14ac:dyDescent="0.25">
      <c r="A2" s="49" t="s">
        <v>259</v>
      </c>
    </row>
    <row r="3" spans="1:22" ht="14.4" x14ac:dyDescent="0.3">
      <c r="A3" s="186"/>
      <c r="B3" s="184" t="s">
        <v>476</v>
      </c>
      <c r="C3" s="185"/>
      <c r="D3" s="182"/>
      <c r="E3" s="187"/>
      <c r="F3" s="184" t="s">
        <v>511</v>
      </c>
      <c r="G3" s="185"/>
      <c r="H3" s="185"/>
      <c r="I3" s="185"/>
      <c r="J3" s="185"/>
      <c r="K3" s="185"/>
      <c r="L3" s="185"/>
    </row>
    <row r="4" spans="1:22" outlineLevel="1" x14ac:dyDescent="0.25">
      <c r="F4" s="181" t="s">
        <v>634</v>
      </c>
    </row>
    <row r="5" spans="1:22" outlineLevel="1" x14ac:dyDescent="0.25"/>
    <row r="6" spans="1:22" ht="21.45" customHeight="1" outlineLevel="1" x14ac:dyDescent="0.25">
      <c r="B6" s="426" t="s">
        <v>478</v>
      </c>
      <c r="C6" s="426"/>
      <c r="F6" s="177" t="s">
        <v>443</v>
      </c>
      <c r="G6" s="178" t="s">
        <v>444</v>
      </c>
      <c r="H6" s="179" t="s">
        <v>454</v>
      </c>
      <c r="I6" s="178" t="s">
        <v>445</v>
      </c>
      <c r="J6" s="178" t="s">
        <v>446</v>
      </c>
      <c r="N6" s="427"/>
      <c r="O6" s="425"/>
      <c r="P6" s="292"/>
      <c r="Q6" s="425"/>
      <c r="R6" s="425"/>
      <c r="S6" s="293"/>
    </row>
    <row r="7" spans="1:22" outlineLevel="1" x14ac:dyDescent="0.25">
      <c r="F7" s="49" t="s">
        <v>544</v>
      </c>
      <c r="G7" s="121">
        <v>87361</v>
      </c>
      <c r="H7" s="122">
        <v>0.12491492270119708</v>
      </c>
      <c r="I7" s="121">
        <v>87361</v>
      </c>
      <c r="J7" s="122">
        <v>0.12491492270119708</v>
      </c>
      <c r="L7" s="230"/>
      <c r="M7" s="427"/>
      <c r="N7" s="427"/>
      <c r="O7" s="425"/>
      <c r="P7" s="292"/>
      <c r="Q7" s="425"/>
      <c r="R7" s="425"/>
      <c r="S7" s="122"/>
      <c r="T7" s="288"/>
    </row>
    <row r="8" spans="1:22" outlineLevel="1" x14ac:dyDescent="0.25">
      <c r="B8" s="142" t="s">
        <v>457</v>
      </c>
      <c r="C8" s="140" t="s">
        <v>458</v>
      </c>
      <c r="D8" s="144"/>
      <c r="F8" s="49" t="s">
        <v>447</v>
      </c>
      <c r="G8" s="121">
        <v>78879</v>
      </c>
      <c r="H8" s="122">
        <v>0.11278676054243569</v>
      </c>
      <c r="I8" s="121">
        <v>78879</v>
      </c>
      <c r="J8" s="122">
        <v>0.11278676054243569</v>
      </c>
      <c r="K8" s="181" t="s">
        <v>502</v>
      </c>
      <c r="L8" s="230"/>
      <c r="M8" s="427"/>
      <c r="N8" s="294"/>
      <c r="O8" s="124"/>
      <c r="P8" s="295"/>
      <c r="Q8" s="124"/>
      <c r="R8" s="295"/>
      <c r="S8" s="122"/>
      <c r="T8" s="288"/>
    </row>
    <row r="9" spans="1:22" outlineLevel="1" x14ac:dyDescent="0.25">
      <c r="B9" s="142" t="s">
        <v>459</v>
      </c>
      <c r="C9" s="140" t="s">
        <v>460</v>
      </c>
      <c r="D9" s="144"/>
      <c r="F9" s="49" t="s">
        <v>448</v>
      </c>
      <c r="G9" s="121">
        <v>78878</v>
      </c>
      <c r="H9" s="122">
        <v>0.11278533067186758</v>
      </c>
      <c r="I9" s="121">
        <v>78878</v>
      </c>
      <c r="J9" s="122">
        <v>0.11278533067186758</v>
      </c>
      <c r="K9" s="181" t="s">
        <v>503</v>
      </c>
      <c r="L9" s="230"/>
      <c r="M9" s="232"/>
      <c r="N9" s="294"/>
      <c r="O9" s="124"/>
      <c r="P9" s="295"/>
      <c r="Q9" s="124"/>
      <c r="R9" s="295"/>
      <c r="S9" s="122"/>
      <c r="T9" s="288"/>
    </row>
    <row r="10" spans="1:22" outlineLevel="1" x14ac:dyDescent="0.25">
      <c r="B10" s="142" t="s">
        <v>461</v>
      </c>
      <c r="C10" s="140" t="s">
        <v>462</v>
      </c>
      <c r="D10" s="144"/>
      <c r="F10" s="49" t="s">
        <v>449</v>
      </c>
      <c r="G10" s="121">
        <v>66752</v>
      </c>
      <c r="H10" s="122">
        <v>9.5446720162890852E-2</v>
      </c>
      <c r="I10" s="121">
        <v>66752</v>
      </c>
      <c r="J10" s="122">
        <v>9.5446720162890852E-2</v>
      </c>
      <c r="K10" s="181" t="s">
        <v>503</v>
      </c>
      <c r="L10" s="230"/>
      <c r="M10" s="232"/>
      <c r="N10" s="294"/>
      <c r="O10" s="124"/>
      <c r="P10" s="295"/>
      <c r="Q10" s="124"/>
      <c r="R10" s="295"/>
      <c r="S10" s="122"/>
      <c r="T10" s="288"/>
    </row>
    <row r="11" spans="1:22" outlineLevel="1" x14ac:dyDescent="0.25">
      <c r="B11" s="142" t="s">
        <v>463</v>
      </c>
      <c r="C11" s="141" t="s">
        <v>464</v>
      </c>
      <c r="D11" s="168"/>
      <c r="F11" s="49" t="s">
        <v>542</v>
      </c>
      <c r="G11" s="121">
        <v>60168</v>
      </c>
      <c r="H11" s="122">
        <v>8.6032452342413968E-2</v>
      </c>
      <c r="I11" s="121">
        <v>60168</v>
      </c>
      <c r="J11" s="122">
        <v>8.6032452342413968E-2</v>
      </c>
      <c r="L11" s="230"/>
      <c r="M11" s="232"/>
      <c r="N11" s="294"/>
      <c r="O11" s="124"/>
      <c r="P11" s="295"/>
      <c r="Q11" s="124"/>
      <c r="R11" s="295"/>
      <c r="S11" s="122"/>
      <c r="T11" s="288"/>
    </row>
    <row r="12" spans="1:22" outlineLevel="1" x14ac:dyDescent="0.25">
      <c r="B12" s="142" t="s">
        <v>465</v>
      </c>
      <c r="C12" s="140" t="s">
        <v>466</v>
      </c>
      <c r="D12" s="144"/>
      <c r="F12" s="123" t="s">
        <v>450</v>
      </c>
      <c r="G12" s="398">
        <v>327326</v>
      </c>
      <c r="H12" s="399">
        <v>0.46803381357919482</v>
      </c>
      <c r="I12" s="398">
        <v>327326</v>
      </c>
      <c r="J12" s="399">
        <v>0.46803381357919482</v>
      </c>
      <c r="L12" s="230"/>
      <c r="M12" s="232"/>
      <c r="N12" s="294"/>
      <c r="O12" s="124"/>
      <c r="P12" s="295"/>
      <c r="Q12" s="124"/>
      <c r="R12" s="295"/>
      <c r="S12" s="122"/>
      <c r="T12" s="288"/>
      <c r="V12" s="121"/>
    </row>
    <row r="13" spans="1:22" outlineLevel="1" x14ac:dyDescent="0.25">
      <c r="B13" s="142" t="s">
        <v>467</v>
      </c>
      <c r="C13" s="140" t="s">
        <v>468</v>
      </c>
      <c r="D13" s="144"/>
      <c r="F13" s="229" t="s">
        <v>451</v>
      </c>
      <c r="G13" s="223">
        <v>699364</v>
      </c>
      <c r="H13" s="224">
        <v>1</v>
      </c>
      <c r="I13" s="223">
        <v>699364</v>
      </c>
      <c r="J13" s="224">
        <v>1</v>
      </c>
      <c r="M13" s="232"/>
      <c r="N13" s="294"/>
      <c r="O13" s="124"/>
      <c r="P13" s="295"/>
      <c r="Q13" s="124"/>
      <c r="R13" s="295"/>
      <c r="S13" s="224"/>
      <c r="T13" s="288"/>
      <c r="V13" s="121"/>
    </row>
    <row r="14" spans="1:22" outlineLevel="1" x14ac:dyDescent="0.25">
      <c r="B14" s="142" t="s">
        <v>469</v>
      </c>
      <c r="C14" s="140" t="s">
        <v>470</v>
      </c>
      <c r="D14" s="144"/>
      <c r="M14" s="287"/>
      <c r="N14" s="296"/>
      <c r="O14" s="297"/>
      <c r="P14" s="298"/>
      <c r="Q14" s="297"/>
      <c r="R14" s="298"/>
    </row>
    <row r="15" spans="1:22" ht="24" outlineLevel="1" x14ac:dyDescent="0.25">
      <c r="B15" s="142" t="s">
        <v>471</v>
      </c>
      <c r="C15" s="140" t="s">
        <v>532</v>
      </c>
      <c r="D15" s="144"/>
      <c r="F15" s="432" t="s">
        <v>637</v>
      </c>
      <c r="G15" s="433"/>
      <c r="H15" s="433"/>
      <c r="I15" s="433"/>
      <c r="J15" s="433"/>
      <c r="K15" s="433"/>
      <c r="L15" s="433"/>
      <c r="M15" s="232"/>
      <c r="N15" s="70"/>
      <c r="O15" s="299"/>
      <c r="P15" s="70"/>
      <c r="Q15" s="299"/>
    </row>
    <row r="16" spans="1:22" ht="48" outlineLevel="1" x14ac:dyDescent="0.25">
      <c r="B16" s="428" t="s">
        <v>472</v>
      </c>
      <c r="C16" s="145" t="s">
        <v>606</v>
      </c>
      <c r="D16" s="144"/>
      <c r="F16" s="433"/>
      <c r="G16" s="433"/>
      <c r="H16" s="433"/>
      <c r="I16" s="433"/>
      <c r="J16" s="433"/>
      <c r="K16" s="433"/>
      <c r="L16" s="433"/>
      <c r="M16" s="233"/>
      <c r="N16" s="300"/>
      <c r="O16" s="301"/>
      <c r="P16" s="74"/>
      <c r="Q16" s="301"/>
      <c r="S16" s="121"/>
    </row>
    <row r="17" spans="1:21" outlineLevel="1" x14ac:dyDescent="0.25">
      <c r="B17" s="429"/>
      <c r="C17" s="144" t="s">
        <v>473</v>
      </c>
      <c r="D17" s="144"/>
      <c r="F17" s="433"/>
      <c r="G17" s="433"/>
      <c r="H17" s="433"/>
      <c r="I17" s="433"/>
      <c r="J17" s="433"/>
      <c r="K17" s="433"/>
      <c r="L17" s="433"/>
    </row>
    <row r="18" spans="1:21" outlineLevel="1" x14ac:dyDescent="0.25">
      <c r="B18" s="429"/>
      <c r="C18" s="144" t="s">
        <v>474</v>
      </c>
      <c r="D18" s="144"/>
      <c r="F18" s="433"/>
      <c r="G18" s="433"/>
      <c r="H18" s="433"/>
      <c r="I18" s="433"/>
      <c r="J18" s="433"/>
      <c r="K18" s="433"/>
      <c r="L18" s="433"/>
      <c r="P18" s="121"/>
      <c r="S18" s="289"/>
    </row>
    <row r="19" spans="1:21" outlineLevel="1" x14ac:dyDescent="0.25">
      <c r="B19" s="429"/>
      <c r="C19" s="144" t="s">
        <v>475</v>
      </c>
      <c r="D19" s="144"/>
      <c r="F19" s="433"/>
      <c r="G19" s="433"/>
      <c r="H19" s="433"/>
      <c r="I19" s="433"/>
      <c r="J19" s="433"/>
      <c r="K19" s="433"/>
      <c r="L19" s="433"/>
      <c r="P19" s="121"/>
      <c r="S19" s="289"/>
    </row>
    <row r="20" spans="1:21" outlineLevel="1" x14ac:dyDescent="0.25">
      <c r="B20" s="429"/>
      <c r="C20" s="144" t="s">
        <v>607</v>
      </c>
      <c r="D20" s="144"/>
      <c r="F20" s="433"/>
      <c r="G20" s="433"/>
      <c r="H20" s="433"/>
      <c r="I20" s="433"/>
      <c r="J20" s="433"/>
      <c r="K20" s="433"/>
      <c r="L20" s="433"/>
      <c r="P20" s="121"/>
      <c r="S20" s="289"/>
    </row>
    <row r="21" spans="1:21" outlineLevel="1" x14ac:dyDescent="0.25">
      <c r="B21" s="430"/>
      <c r="C21" s="146" t="s">
        <v>608</v>
      </c>
      <c r="D21" s="144"/>
      <c r="F21" s="433"/>
      <c r="G21" s="433"/>
      <c r="H21" s="433"/>
      <c r="I21" s="433"/>
      <c r="J21" s="433"/>
      <c r="K21" s="433"/>
      <c r="L21" s="433"/>
      <c r="P21" s="121"/>
      <c r="R21" s="223"/>
      <c r="S21" s="289"/>
      <c r="T21" s="290"/>
      <c r="U21" s="122"/>
    </row>
    <row r="22" spans="1:21" outlineLevel="1" x14ac:dyDescent="0.25">
      <c r="B22" s="143"/>
      <c r="F22" s="433"/>
      <c r="G22" s="433"/>
      <c r="H22" s="433"/>
      <c r="I22" s="433"/>
      <c r="J22" s="433"/>
      <c r="K22" s="433"/>
      <c r="L22" s="433"/>
      <c r="O22" s="377"/>
    </row>
    <row r="23" spans="1:21" x14ac:dyDescent="0.25">
      <c r="B23" s="143"/>
      <c r="C23" s="144"/>
      <c r="D23" s="144"/>
    </row>
    <row r="24" spans="1:21" x14ac:dyDescent="0.25">
      <c r="A24" s="49" t="s">
        <v>260</v>
      </c>
      <c r="O24" s="380"/>
      <c r="P24" s="230"/>
    </row>
    <row r="25" spans="1:21" ht="14.4" x14ac:dyDescent="0.3">
      <c r="A25" s="186"/>
      <c r="B25" s="184" t="s">
        <v>479</v>
      </c>
      <c r="C25" s="184"/>
      <c r="D25" s="183"/>
      <c r="E25" s="188"/>
      <c r="F25" s="184" t="s">
        <v>499</v>
      </c>
      <c r="G25" s="185"/>
      <c r="H25" s="185"/>
      <c r="I25" s="185"/>
      <c r="J25" s="185"/>
      <c r="K25" s="185"/>
      <c r="L25" s="185"/>
      <c r="P25" s="288"/>
    </row>
    <row r="26" spans="1:21" outlineLevel="1" x14ac:dyDescent="0.25">
      <c r="F26" s="181" t="s">
        <v>635</v>
      </c>
      <c r="P26" s="288"/>
      <c r="Q26" s="288"/>
      <c r="R26" s="122"/>
    </row>
    <row r="27" spans="1:21" ht="29.55" customHeight="1" outlineLevel="1" x14ac:dyDescent="0.25">
      <c r="B27" s="426" t="s">
        <v>505</v>
      </c>
      <c r="C27" s="426"/>
      <c r="F27" s="177" t="s">
        <v>493</v>
      </c>
      <c r="G27" s="178" t="s">
        <v>494</v>
      </c>
      <c r="H27" s="179" t="s">
        <v>495</v>
      </c>
      <c r="I27" s="178" t="s">
        <v>496</v>
      </c>
      <c r="J27" s="178" t="s">
        <v>497</v>
      </c>
      <c r="O27" s="376"/>
      <c r="S27" s="288"/>
      <c r="U27" s="291"/>
    </row>
    <row r="28" spans="1:21" outlineLevel="1" x14ac:dyDescent="0.25">
      <c r="F28" s="49" t="s">
        <v>544</v>
      </c>
      <c r="G28" s="121">
        <v>87361</v>
      </c>
      <c r="H28" s="122">
        <v>0.12491492270119708</v>
      </c>
      <c r="I28" s="121">
        <v>87361</v>
      </c>
      <c r="J28" s="122">
        <v>0.12491492270119708</v>
      </c>
    </row>
    <row r="29" spans="1:21" outlineLevel="1" x14ac:dyDescent="0.25">
      <c r="B29" s="142" t="s">
        <v>480</v>
      </c>
      <c r="C29" s="140" t="s">
        <v>458</v>
      </c>
      <c r="F29" s="49" t="s">
        <v>447</v>
      </c>
      <c r="G29" s="121">
        <v>78879</v>
      </c>
      <c r="H29" s="122">
        <v>0.11278676054243569</v>
      </c>
      <c r="I29" s="121">
        <v>78879</v>
      </c>
      <c r="J29" s="122">
        <v>0.11278676054243569</v>
      </c>
      <c r="K29" s="181" t="s">
        <v>501</v>
      </c>
      <c r="O29" s="375"/>
      <c r="P29" s="121"/>
    </row>
    <row r="30" spans="1:21" outlineLevel="1" x14ac:dyDescent="0.25">
      <c r="B30" s="142" t="s">
        <v>481</v>
      </c>
      <c r="C30" s="140" t="s">
        <v>460</v>
      </c>
      <c r="F30" s="49" t="s">
        <v>448</v>
      </c>
      <c r="G30" s="121">
        <v>78878</v>
      </c>
      <c r="H30" s="122">
        <v>0.11278533067186758</v>
      </c>
      <c r="I30" s="121">
        <v>78878</v>
      </c>
      <c r="J30" s="122">
        <v>0.11278533067186758</v>
      </c>
      <c r="K30" s="181" t="s">
        <v>500</v>
      </c>
    </row>
    <row r="31" spans="1:21" outlineLevel="1" x14ac:dyDescent="0.25">
      <c r="B31" s="142" t="s">
        <v>482</v>
      </c>
      <c r="C31" s="140" t="s">
        <v>462</v>
      </c>
      <c r="F31" s="49" t="s">
        <v>449</v>
      </c>
      <c r="G31" s="121">
        <v>66752</v>
      </c>
      <c r="H31" s="122">
        <v>9.5446720162890852E-2</v>
      </c>
      <c r="I31" s="121">
        <v>66752</v>
      </c>
      <c r="J31" s="122">
        <v>9.5446720162890852E-2</v>
      </c>
      <c r="K31" s="181" t="s">
        <v>500</v>
      </c>
    </row>
    <row r="32" spans="1:21" outlineLevel="1" x14ac:dyDescent="0.25">
      <c r="B32" s="142" t="s">
        <v>483</v>
      </c>
      <c r="C32" s="141" t="s">
        <v>464</v>
      </c>
      <c r="F32" s="49" t="s">
        <v>542</v>
      </c>
      <c r="G32" s="121">
        <v>60168</v>
      </c>
      <c r="H32" s="122">
        <v>8.6032452342413968E-2</v>
      </c>
      <c r="I32" s="121">
        <v>60168</v>
      </c>
      <c r="J32" s="122">
        <v>8.6032452342413968E-2</v>
      </c>
    </row>
    <row r="33" spans="2:12" outlineLevel="1" x14ac:dyDescent="0.25">
      <c r="B33" s="142" t="s">
        <v>465</v>
      </c>
      <c r="C33" s="140" t="s">
        <v>466</v>
      </c>
      <c r="F33" s="180" t="s">
        <v>616</v>
      </c>
      <c r="G33" s="398">
        <f>G34-(G28+G29+G30+G31+G32)</f>
        <v>327326</v>
      </c>
      <c r="H33" s="399">
        <f>G33/G34</f>
        <v>0.46803381357919482</v>
      </c>
      <c r="I33" s="398">
        <v>327326</v>
      </c>
      <c r="J33" s="399">
        <f>I33/I34</f>
        <v>0.46803381357919482</v>
      </c>
    </row>
    <row r="34" spans="2:12" outlineLevel="1" x14ac:dyDescent="0.25">
      <c r="B34" s="142" t="s">
        <v>467</v>
      </c>
      <c r="C34" s="140" t="s">
        <v>468</v>
      </c>
      <c r="F34" s="229" t="s">
        <v>498</v>
      </c>
      <c r="G34" s="223">
        <v>699364</v>
      </c>
      <c r="H34" s="224">
        <v>1</v>
      </c>
      <c r="I34" s="223">
        <v>699364</v>
      </c>
      <c r="J34" s="224">
        <v>1</v>
      </c>
    </row>
    <row r="35" spans="2:12" outlineLevel="1" x14ac:dyDescent="0.25">
      <c r="B35" s="142" t="s">
        <v>506</v>
      </c>
      <c r="C35" s="140" t="s">
        <v>504</v>
      </c>
    </row>
    <row r="36" spans="2:12" ht="24" outlineLevel="1" x14ac:dyDescent="0.25">
      <c r="B36" s="142" t="s">
        <v>484</v>
      </c>
      <c r="C36" s="140" t="s">
        <v>532</v>
      </c>
      <c r="H36" s="122"/>
      <c r="I36" s="122"/>
      <c r="J36" s="121"/>
    </row>
    <row r="37" spans="2:12" ht="48" customHeight="1" outlineLevel="1" x14ac:dyDescent="0.25">
      <c r="B37" s="428" t="s">
        <v>507</v>
      </c>
      <c r="C37" s="145" t="s">
        <v>605</v>
      </c>
      <c r="F37" s="431" t="s">
        <v>638</v>
      </c>
      <c r="G37" s="431"/>
      <c r="H37" s="431"/>
      <c r="I37" s="431"/>
      <c r="J37" s="431"/>
      <c r="K37" s="431"/>
      <c r="L37" s="431"/>
    </row>
    <row r="38" spans="2:12" outlineLevel="1" x14ac:dyDescent="0.25">
      <c r="B38" s="429"/>
      <c r="C38" s="144" t="s">
        <v>508</v>
      </c>
      <c r="F38" s="431"/>
      <c r="G38" s="431"/>
      <c r="H38" s="431"/>
      <c r="I38" s="431"/>
      <c r="J38" s="431"/>
      <c r="K38" s="431"/>
      <c r="L38" s="431"/>
    </row>
    <row r="39" spans="2:12" outlineLevel="1" x14ac:dyDescent="0.25">
      <c r="B39" s="429"/>
      <c r="C39" s="144" t="s">
        <v>509</v>
      </c>
      <c r="F39" s="431"/>
      <c r="G39" s="431"/>
      <c r="H39" s="431"/>
      <c r="I39" s="431"/>
      <c r="J39" s="431"/>
      <c r="K39" s="431"/>
      <c r="L39" s="431"/>
    </row>
    <row r="40" spans="2:12" outlineLevel="1" x14ac:dyDescent="0.25">
      <c r="B40" s="429"/>
      <c r="C40" s="144" t="s">
        <v>510</v>
      </c>
      <c r="F40" s="431"/>
      <c r="G40" s="431"/>
      <c r="H40" s="431"/>
      <c r="I40" s="431"/>
      <c r="J40" s="431"/>
      <c r="K40" s="431"/>
      <c r="L40" s="431"/>
    </row>
    <row r="41" spans="2:12" outlineLevel="1" x14ac:dyDescent="0.25">
      <c r="C41" s="144" t="s">
        <v>603</v>
      </c>
      <c r="F41" s="431"/>
      <c r="G41" s="431"/>
      <c r="H41" s="431"/>
      <c r="I41" s="431"/>
      <c r="J41" s="431"/>
      <c r="K41" s="431"/>
      <c r="L41" s="431"/>
    </row>
    <row r="42" spans="2:12" x14ac:dyDescent="0.25">
      <c r="B42" s="302"/>
      <c r="C42" s="303" t="s">
        <v>604</v>
      </c>
      <c r="F42" s="431"/>
      <c r="G42" s="431"/>
      <c r="H42" s="431"/>
      <c r="I42" s="431"/>
      <c r="J42" s="431"/>
      <c r="K42" s="431"/>
      <c r="L42" s="431"/>
    </row>
    <row r="43" spans="2:12" x14ac:dyDescent="0.25">
      <c r="F43" s="431"/>
      <c r="G43" s="431"/>
      <c r="H43" s="431"/>
      <c r="I43" s="431"/>
      <c r="J43" s="431"/>
      <c r="K43" s="431"/>
      <c r="L43" s="431"/>
    </row>
    <row r="44" spans="2:12" x14ac:dyDescent="0.25">
      <c r="F44" s="431"/>
      <c r="G44" s="431"/>
      <c r="H44" s="431"/>
      <c r="I44" s="431"/>
      <c r="J44" s="431"/>
      <c r="K44" s="431"/>
      <c r="L44" s="431"/>
    </row>
  </sheetData>
  <mergeCells count="11">
    <mergeCell ref="B37:B40"/>
    <mergeCell ref="M7:M8"/>
    <mergeCell ref="B16:B21"/>
    <mergeCell ref="F37:L44"/>
    <mergeCell ref="F15:L22"/>
    <mergeCell ref="R6:R7"/>
    <mergeCell ref="B6:C6"/>
    <mergeCell ref="B27:C27"/>
    <mergeCell ref="N6:N7"/>
    <mergeCell ref="O6:O7"/>
    <mergeCell ref="Q6:Q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Menu</vt:lpstr>
      <vt:lpstr>Balance sheet</vt:lpstr>
      <vt:lpstr>P&amp;L</vt:lpstr>
      <vt:lpstr>Changes in capital</vt:lpstr>
      <vt:lpstr>Cash Flow</vt:lpstr>
      <vt:lpstr>Platforms</vt:lpstr>
      <vt:lpstr>Shares_Shareholders</vt:lpstr>
      <vt:lpstr>Menu!_Toc88948726</vt:lpstr>
      <vt:lpstr>Menu!_Toc88948727</vt:lpstr>
      <vt:lpstr>Menu!_Toc88954350</vt:lpstr>
      <vt:lpstr>Menu!_Toc88954351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Konieckiewicz</dc:creator>
  <cp:lastModifiedBy>Katarzyna Konieckiewicz</cp:lastModifiedBy>
  <dcterms:created xsi:type="dcterms:W3CDTF">2021-11-10T14:29:18Z</dcterms:created>
  <dcterms:modified xsi:type="dcterms:W3CDTF">2025-05-27T15:18:19Z</dcterms:modified>
</cp:coreProperties>
</file>